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rera\Desktop\Informe Semestral\"/>
    </mc:Choice>
  </mc:AlternateContent>
  <xr:revisionPtr revIDLastSave="0" documentId="8_{F8A540B3-F129-439A-B83D-3BE6637F7F44}" xr6:coauthVersionLast="36" xr6:coauthVersionMax="36" xr10:uidLastSave="{00000000-0000-0000-0000-000000000000}"/>
  <bookViews>
    <workbookView xWindow="0" yWindow="0" windowWidth="28800" windowHeight="12225" xr2:uid="{08D1C220-DBE9-4891-B1E9-9B1A8A66AD14}"/>
  </bookViews>
  <sheets>
    <sheet name="Hoja1" sheetId="1" r:id="rId1"/>
  </sheets>
  <externalReferences>
    <externalReference r:id="rId2"/>
    <externalReference r:id="rId3"/>
  </externalReferenc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F53" i="1"/>
  <c r="D43" i="1"/>
  <c r="D44" i="1"/>
  <c r="D45" i="1"/>
  <c r="D46" i="1"/>
  <c r="D47" i="1"/>
  <c r="D48" i="1"/>
  <c r="D49" i="1"/>
  <c r="D50" i="1"/>
  <c r="D51" i="1"/>
  <c r="D52" i="1"/>
  <c r="D53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E37" i="1"/>
  <c r="C37" i="1"/>
  <c r="G37" i="1"/>
  <c r="A37" i="1"/>
  <c r="C22" i="1"/>
  <c r="B20" i="1"/>
  <c r="C20" i="1"/>
  <c r="B18" i="1"/>
  <c r="C18" i="1"/>
</calcChain>
</file>

<file path=xl/sharedStrings.xml><?xml version="1.0" encoding="utf-8"?>
<sst xmlns="http://schemas.openxmlformats.org/spreadsheetml/2006/main" count="122" uniqueCount="98">
  <si>
    <t>Código</t>
  </si>
  <si>
    <t>Documento Relacionado</t>
  </si>
  <si>
    <t>Fecha Versión</t>
  </si>
  <si>
    <t>Versión</t>
  </si>
  <si>
    <t>DEC-FOR013</t>
  </si>
  <si>
    <t>Lineamientos para la Ejecución Presupuestaria 2019 de las Empresas Públicas no Financieras e Instituciones Públicas Financieras</t>
  </si>
  <si>
    <t>28/03/2019</t>
  </si>
  <si>
    <t>I -Información Instituciónal</t>
  </si>
  <si>
    <t>I.I - Completar los datos requeridos sobre la institución</t>
  </si>
  <si>
    <t>Capítulo</t>
  </si>
  <si>
    <t>5006 / 2023</t>
  </si>
  <si>
    <t>Misión</t>
  </si>
  <si>
    <t>Ser la Institución de referencia en el apoyo a la Industria Manufacturera Nacional, reconocida por las políticas que articula e implementa, los programas y proyectos innovadores que ejecuta y la calidad de los servicios que ofrece".</t>
  </si>
  <si>
    <t>Visión</t>
  </si>
  <si>
    <t>Promover el desarrollo de la Industria Manufacturera Dominicana, mediante el diseño, articulación e implementación de políticas que contribuyan, de forma sostenible, a mejorar su competitividad y niveles de innovación, con la finalidad de impulsar el crecimiento económico y contribuir a mejorar el bienestar de la Población</t>
  </si>
  <si>
    <t>II. Contribución a la Estrategia Nacional de Desarrollo</t>
  </si>
  <si>
    <t>Eje estratégico:</t>
  </si>
  <si>
    <t>Objetivo general:</t>
  </si>
  <si>
    <t>Objetivo(s) específico(s):</t>
  </si>
  <si>
    <t>3.5.4</t>
  </si>
  <si>
    <t>Línea(s) de acción:</t>
  </si>
  <si>
    <t xml:space="preserve">• 3.5.4.1 Mejorar y fortalecer las condiciones de operación para todas las ramas manufactureras, acordes con estándares internacionales, a fin de elevar la eficiencia sistémica del país, ampliar las interrelaciones productivas y generar empleo decente. 
• 3.5.4.2 Apoyar el incremento de la eficiencia y productividad de las empresas manufactureras, incluyendo, entre otros, asesoría en la reorganización de los procesos productivos y adquisición de tecnología, conforme a las mejoras prácticas internacionales.                                                                                  
• 3.5.4.3 Apoyar la integración de complejos productivos que generen economías de aglomeración y encadenamientos en la producción manufacturera (clústeres y parques industriales, entre otros). 
• 3.5.4.5 Apoyar el desarrollo de una cultura de calidad, innovación y exportación en la producción manufacturera nacional.
</t>
  </si>
  <si>
    <t>III. Información del Programa</t>
  </si>
  <si>
    <t>Nombre:</t>
  </si>
  <si>
    <t>11- Fomento y Desarrollo de la Industria Manufacturera</t>
  </si>
  <si>
    <t>Descripción:</t>
  </si>
  <si>
    <t xml:space="preserve">En impulsar el sector manufacturero nacional facilitando espacios fisicos en los parques, distritos industriales y zonas francas, facilitar incentivos en la adquisicion de maquinarias , equipos y materias primas . Ser un ente promotor de las exportaciones de los productos nacionales, regular el sector mediante la emision del Resgistro Industrial y la Calificacion Industrial, capacitarlo en temas de innovación, emprendimiento y productividad. Servir de enlace para crear sistemas de vinculación entre los pequeños industriales y los proveedores. 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</si>
  <si>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</si>
  <si>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Industrias manufactureras, emprendedores, inversionistas 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</si>
  <si>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</si>
  <si>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</si>
  <si>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</si>
  <si>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</si>
  <si>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</si>
  <si>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</si>
  <si>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</si>
  <si>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</si>
  <si>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</si>
  <si>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</si>
  <si>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</si>
  <si>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</si>
  <si>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</si>
  <si>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</si>
  <si>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</si>
  <si>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</si>
  <si>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</si>
  <si>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</si>
  <si>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Dirección y Coordinación</t>
  </si>
  <si>
    <t>soportes</t>
  </si>
  <si>
    <t>Servicio de Venta y arrendamiento de espacios fisicos</t>
  </si>
  <si>
    <t>Cantidad de espacios físicos comercializados</t>
  </si>
  <si>
    <t>Encadenamiento Productivo y Formación de Clúster</t>
  </si>
  <si>
    <t>Cantidad de asistencias brindadas</t>
  </si>
  <si>
    <t>Incubación y Aceleración de Industrias</t>
  </si>
  <si>
    <t>empresas</t>
  </si>
  <si>
    <t>Programas Productivos</t>
  </si>
  <si>
    <t>sensibilizaciones</t>
  </si>
  <si>
    <t>Programas de Innovación</t>
  </si>
  <si>
    <t>capacitaciones</t>
  </si>
  <si>
    <t>Asesoría y Asistencia Fomento y Desarrollo Industria Manufacturera</t>
  </si>
  <si>
    <t>asistencias</t>
  </si>
  <si>
    <t>Elaboración Registro Industrial</t>
  </si>
  <si>
    <t>registros</t>
  </si>
  <si>
    <t>Calificación Industrial</t>
  </si>
  <si>
    <t>calificaciones</t>
  </si>
  <si>
    <t>Administración, Activos y Pasivos y Transferencias</t>
  </si>
  <si>
    <t>V. Análisis de los Logros y Desviaciones</t>
  </si>
  <si>
    <t>V.I - Información de Logros y Desviaciones por Producto</t>
  </si>
  <si>
    <t xml:space="preserve">Producto: </t>
  </si>
  <si>
    <t xml:space="preserve">Dirección y Coordinación </t>
  </si>
  <si>
    <t xml:space="preserve">Descripción del producto: </t>
  </si>
  <si>
    <t>Consiste en todo el personal administrativo y gerencial, los servicios administrativos y básicos necesarios para la operación de la institución, con el objetivo del desarrollo de los diferentes programas.</t>
  </si>
  <si>
    <t>Logros alcanzados:</t>
  </si>
  <si>
    <t>(1. describir lo plasmado en el presupuesto físico (qué se propuso obtener en base a la meta y recursos a emplear).                  
2. describir qué se alcanzó en base a lo planteado en el punto anterior, en términos de recursos financieros ejecutados y producción de bienes y/o servicios lograda; así como el porcentaje ejecutado con respecto a lo presupuestado.)</t>
  </si>
  <si>
    <t>Causas y justificación del desvío:</t>
  </si>
  <si>
    <t>(de haber un desvío en función de lo que se previó ejecutar en el semestre, si fue superior o inferior, explicar las razones.)</t>
  </si>
  <si>
    <t>Servicio de Ventas y Arrendamientos de Espacios Fisicos</t>
  </si>
  <si>
    <t>Consiste en el personal administrativo, soporte y vigilancia, los servicios administrativos y básicos necesarios para la operación con el objetivo del desarrollo de los diferentes parques, distritos industriales y zonas francas.  Construcciones y remodelaciones de parques y naves industriales.</t>
  </si>
  <si>
    <t>(1. Se repararon y se ofrecieron los servicios a los diferente parques y distritos industriales.                
2.  La construccion de los parque se efectua, mediante aportes del Gobierno Central,  prometido para dichos fines, los cuales han sido presupuestados.</t>
  </si>
  <si>
    <t>Servicio de Asesoria y Asistencia para el fomento y Desarrollo de la Industria Manufacturera</t>
  </si>
  <si>
    <t xml:space="preserve">Facilitar incentivos en la adquisicion de maquinarias , equipos y materias primas, regular el sector mediante la emision del Resgistro Industrial y la Calificacion Industrial, capacitar en temas de innovación, emprendimiento y productividad, fomento de clústers, incubación, aceleración de empresas. Servir de enlace para crear sistemas de vinculación entre los pequeños industriales y los proveedores. </t>
  </si>
  <si>
    <t>1. Se desarrollaron las diferente metas y actividades propuestas                  
2. Metas logradas</t>
  </si>
  <si>
    <t>Esta cuenta plasma los desembolsos realizados al Consejo Nacional de Zonas Francas de Exportacion, por la operacion de los parques de Zona Franca.</t>
  </si>
  <si>
    <t>Meta cumplida.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</si>
  <si>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</si>
  <si>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</si>
  <si>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(registrar las oportunidades de mejora identificadas)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</si>
  <si>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llenar un formulario por programa</t>
    </r>
  </si>
  <si>
    <t>DESARROLLO PRODUCTIVO</t>
  </si>
  <si>
    <t>Estructura productiva sectorial y territorialmente adecuada, integrada competitivamente a la economía global y que aprovecha las oportunidades del mercado local.</t>
  </si>
  <si>
    <t>Desarrollar un sector manufacturero articulador del aparato productivo nacional, ambientalmente sostenible e integrado a los mercados globales con creciente escalamiento en las cadenas de valor</t>
  </si>
  <si>
    <t xml:space="preserve">3.5.4.1 Mejorar y fortalecer las condiciones de operación para todas las ramas  manufactureras, acordes con estándares internacionales, a fin de elevar la eficiencia sistémica del país, ampliar las interrelaciones productivas y generar empleo decente.
3.5.4.2 Apoyar el incremento de la eficiencia y productividad de las empresas manufactureras, incluyendo, entre otros, asesoría en la reorganización de los procesos productivos y adquisición de tecnología, conforme a las mejores prácticas internacionales.
3.5.4.3 Apoyar la integración de complejos productivos que generen economías de aglomeración y encadenamientos en la producción manufacturera (clústeres y parques industriales, entre otros).
3.5.4.5 Apoyar el desarrollo de una cultura de calidad, innovación y exportación en la producción manufacturera nacional.
</t>
  </si>
  <si>
    <t>(tomar de la programática de la institución)</t>
  </si>
  <si>
    <t>(narrativa que responde a la pregunta ¿en qué consiste el programa?)</t>
  </si>
  <si>
    <t>(a quién (población o institución) va dirigido el programa?, qué característica tiene esta población que requiere ser beneficiada?)</t>
  </si>
  <si>
    <t>Informe de Evaluación Semestral de las Metas Físicas-Financieras Enero-Junio 2023</t>
  </si>
  <si>
    <t xml:space="preserve">LIC. JOSE CALAZAN </t>
  </si>
  <si>
    <t>ENC. SECCION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</si>
</sst>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  <numFmt numFmtId="167" formatCode="[$-10409]#,##0;\-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Calibri"/>
      <family val="2"/>
    </font>
    <font>
      <b/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1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" fillId="0" borderId="5" xfId="0" applyFont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top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/>
    </xf>
    <xf numFmtId="0" fontId="0" fillId="0" borderId="15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0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0" fillId="3" borderId="17" xfId="0" applyFont="1" applyFill="1" applyBorder="1" applyAlignment="1" applyProtection="1">
      <alignment horizontal="center"/>
    </xf>
    <xf numFmtId="0" fontId="0" fillId="3" borderId="0" xfId="0" applyFont="1" applyFill="1" applyBorder="1" applyAlignment="1" applyProtection="1">
      <alignment horizontal="center"/>
    </xf>
    <xf numFmtId="0" fontId="0" fillId="3" borderId="18" xfId="0" applyFont="1" applyFill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0" borderId="18" xfId="0" applyFont="1" applyBorder="1" applyAlignment="1" applyProtection="1">
      <alignment horizontal="center"/>
    </xf>
    <xf numFmtId="0" fontId="6" fillId="4" borderId="17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protection locked="0"/>
    </xf>
    <xf numFmtId="0" fontId="7" fillId="5" borderId="17" xfId="0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left" vertical="center"/>
    </xf>
    <xf numFmtId="0" fontId="7" fillId="5" borderId="18" xfId="0" applyFont="1" applyFill="1" applyBorder="1" applyAlignment="1" applyProtection="1">
      <alignment horizontal="left" vertical="center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vertical="center"/>
    </xf>
    <xf numFmtId="49" fontId="9" fillId="0" borderId="19" xfId="0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20" xfId="0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Protection="1">
      <protection locked="0"/>
    </xf>
    <xf numFmtId="0" fontId="0" fillId="0" borderId="17" xfId="0" applyFont="1" applyBorder="1" applyAlignment="1" applyProtection="1"/>
    <xf numFmtId="0" fontId="0" fillId="0" borderId="0" xfId="0" applyFont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protection locked="0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18" xfId="0" applyFont="1" applyBorder="1" applyAlignment="1" applyProtection="1"/>
    <xf numFmtId="0" fontId="9" fillId="6" borderId="19" xfId="0" applyFont="1" applyFill="1" applyBorder="1" applyAlignment="1" applyProtection="1">
      <alignment horizontal="center" wrapText="1"/>
    </xf>
    <xf numFmtId="0" fontId="9" fillId="6" borderId="22" xfId="0" applyFont="1" applyFill="1" applyBorder="1" applyAlignment="1" applyProtection="1">
      <alignment horizontal="center" vertical="center" wrapText="1"/>
    </xf>
    <xf numFmtId="0" fontId="9" fillId="6" borderId="19" xfId="0" applyFont="1" applyFill="1" applyBorder="1" applyAlignment="1" applyProtection="1">
      <alignment horizontal="center" vertical="center"/>
    </xf>
    <xf numFmtId="0" fontId="0" fillId="0" borderId="0" xfId="0" applyFont="1" applyBorder="1" applyProtection="1"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11" fillId="6" borderId="22" xfId="0" applyFont="1" applyFill="1" applyBorder="1" applyAlignment="1" applyProtection="1">
      <alignment horizontal="left" wrapText="1"/>
    </xf>
    <xf numFmtId="0" fontId="0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8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vertical="center" wrapText="1"/>
    </xf>
    <xf numFmtId="0" fontId="13" fillId="6" borderId="23" xfId="0" applyNumberFormat="1" applyFont="1" applyFill="1" applyBorder="1" applyAlignment="1" applyProtection="1">
      <alignment horizontal="center" vertical="center" wrapText="1" readingOrder="1"/>
    </xf>
    <xf numFmtId="0" fontId="13" fillId="6" borderId="24" xfId="0" applyNumberFormat="1" applyFont="1" applyFill="1" applyBorder="1" applyAlignment="1" applyProtection="1">
      <alignment horizontal="center" vertical="center" wrapText="1" readingOrder="1"/>
    </xf>
    <xf numFmtId="0" fontId="13" fillId="6" borderId="25" xfId="0" applyNumberFormat="1" applyFont="1" applyFill="1" applyBorder="1" applyAlignment="1" applyProtection="1">
      <alignment horizontal="center" vertical="center" wrapText="1" readingOrder="1"/>
    </xf>
    <xf numFmtId="0" fontId="13" fillId="6" borderId="26" xfId="0" applyNumberFormat="1" applyFont="1" applyFill="1" applyBorder="1" applyAlignment="1" applyProtection="1">
      <alignment horizontal="center" vertical="center" wrapText="1" readingOrder="1"/>
    </xf>
    <xf numFmtId="39" fontId="10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28" xfId="2" applyNumberFormat="1" applyFont="1" applyFill="1" applyBorder="1" applyAlignment="1" applyProtection="1">
      <alignment horizontal="center" vertical="center" wrapText="1" readingOrder="1"/>
    </xf>
    <xf numFmtId="10" fontId="10" fillId="7" borderId="29" xfId="2" applyNumberFormat="1" applyFont="1" applyFill="1" applyBorder="1" applyAlignment="1" applyProtection="1">
      <alignment horizontal="center" vertical="center" wrapText="1" readingOrder="1"/>
    </xf>
    <xf numFmtId="0" fontId="0" fillId="0" borderId="17" xfId="0" applyBorder="1" applyProtection="1"/>
    <xf numFmtId="0" fontId="0" fillId="0" borderId="0" xfId="0" applyBorder="1" applyProtection="1"/>
    <xf numFmtId="0" fontId="14" fillId="8" borderId="28" xfId="0" applyNumberFormat="1" applyFont="1" applyFill="1" applyBorder="1" applyAlignment="1" applyProtection="1">
      <alignment horizontal="center" vertical="center" wrapText="1" readingOrder="1"/>
    </xf>
    <xf numFmtId="0" fontId="10" fillId="6" borderId="28" xfId="0" applyNumberFormat="1" applyFont="1" applyFill="1" applyBorder="1" applyAlignment="1" applyProtection="1">
      <alignment vertical="top" wrapText="1"/>
    </xf>
    <xf numFmtId="0" fontId="10" fillId="6" borderId="29" xfId="0" applyNumberFormat="1" applyFont="1" applyFill="1" applyBorder="1" applyAlignment="1" applyProtection="1">
      <alignment vertical="top" wrapText="1"/>
    </xf>
    <xf numFmtId="0" fontId="15" fillId="8" borderId="30" xfId="0" applyNumberFormat="1" applyFont="1" applyFill="1" applyBorder="1" applyAlignment="1" applyProtection="1">
      <alignment horizontal="center" vertical="center" wrapText="1" readingOrder="1"/>
    </xf>
    <xf numFmtId="0" fontId="15" fillId="8" borderId="31" xfId="0" applyNumberFormat="1" applyFont="1" applyFill="1" applyBorder="1" applyAlignment="1" applyProtection="1">
      <alignment horizontal="center" vertical="center" wrapText="1" readingOrder="1"/>
    </xf>
    <xf numFmtId="0" fontId="15" fillId="8" borderId="32" xfId="0" applyNumberFormat="1" applyFont="1" applyFill="1" applyBorder="1" applyAlignment="1" applyProtection="1">
      <alignment horizontal="center" vertical="center" wrapText="1" readingOrder="1"/>
    </xf>
    <xf numFmtId="0" fontId="16" fillId="0" borderId="24" xfId="0" applyNumberFormat="1" applyFont="1" applyFill="1" applyBorder="1" applyAlignment="1" applyProtection="1">
      <alignment vertical="top" wrapText="1"/>
      <protection locked="0"/>
    </xf>
    <xf numFmtId="0" fontId="16" fillId="0" borderId="28" xfId="0" applyNumberFormat="1" applyFont="1" applyFill="1" applyBorder="1" applyAlignment="1" applyProtection="1">
      <alignment vertical="top" wrapText="1"/>
      <protection locked="0"/>
    </xf>
    <xf numFmtId="9" fontId="16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43" fontId="17" fillId="0" borderId="33" xfId="1" applyFont="1" applyBorder="1" applyAlignment="1" applyProtection="1">
      <alignment horizontal="center" vertical="center" wrapText="1"/>
      <protection locked="0"/>
    </xf>
    <xf numFmtId="10" fontId="18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6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4" xfId="0" applyNumberFormat="1" applyFont="1" applyFill="1" applyBorder="1" applyAlignment="1" applyProtection="1">
      <alignment vertical="top" wrapText="1"/>
      <protection locked="0"/>
    </xf>
    <xf numFmtId="167" fontId="16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Fill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5" xfId="0" applyNumberFormat="1" applyFont="1" applyFill="1" applyBorder="1" applyAlignment="1" applyProtection="1">
      <alignment vertical="top" wrapText="1"/>
      <protection locked="0"/>
    </xf>
    <xf numFmtId="167" fontId="16" fillId="0" borderId="34" xfId="0" applyNumberFormat="1" applyFont="1" applyFill="1" applyBorder="1" applyAlignment="1" applyProtection="1">
      <alignment horizontal="center" vertical="center" wrapText="1" readingOrder="1"/>
      <protection locked="0"/>
    </xf>
    <xf numFmtId="165" fontId="19" fillId="0" borderId="34" xfId="0" applyNumberFormat="1" applyFont="1" applyFill="1" applyBorder="1" applyAlignment="1" applyProtection="1">
      <alignment horizontal="center" vertical="center" wrapText="1" readingOrder="1"/>
      <protection locked="0"/>
    </xf>
    <xf numFmtId="167" fontId="19" fillId="0" borderId="34" xfId="0" applyNumberFormat="1" applyFont="1" applyFill="1" applyBorder="1" applyAlignment="1" applyProtection="1">
      <alignment horizontal="center" vertical="center" wrapText="1"/>
      <protection locked="0"/>
    </xf>
    <xf numFmtId="10" fontId="19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6" fontId="19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43" fontId="10" fillId="0" borderId="0" xfId="1" applyFont="1" applyFill="1" applyBorder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9" borderId="0" xfId="0" applyFont="1" applyFill="1" applyBorder="1" applyAlignment="1" applyProtection="1">
      <alignment horizontal="left" vertical="center" wrapText="1"/>
      <protection locked="0"/>
    </xf>
    <xf numFmtId="0" fontId="0" fillId="9" borderId="6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left" vertical="center" wrapText="1"/>
    </xf>
    <xf numFmtId="0" fontId="7" fillId="5" borderId="0" xfId="0" applyFont="1" applyFill="1" applyBorder="1" applyAlignment="1" applyProtection="1">
      <alignment horizontal="left" vertical="center" wrapText="1"/>
    </xf>
    <xf numFmtId="0" fontId="7" fillId="5" borderId="18" xfId="0" applyFont="1" applyFill="1" applyBorder="1" applyAlignment="1" applyProtection="1">
      <alignment horizontal="left" vertical="center" wrapText="1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 applyProtection="1">
      <alignment horizontal="left" vertical="center" wrapText="1"/>
      <protection locked="0"/>
    </xf>
    <xf numFmtId="0" fontId="0" fillId="0" borderId="39" xfId="0" applyFont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9" fillId="6" borderId="19" xfId="0" applyFont="1" applyFill="1" applyBorder="1" applyAlignment="1" applyProtection="1">
      <alignment horizontal="center" wrapText="1"/>
      <protection locked="0"/>
    </xf>
    <xf numFmtId="0" fontId="9" fillId="6" borderId="22" xfId="0" applyFont="1" applyFill="1" applyBorder="1" applyAlignment="1" applyProtection="1">
      <alignment horizontal="center" vertical="center" wrapText="1"/>
      <protection locked="0"/>
    </xf>
    <xf numFmtId="0" fontId="9" fillId="6" borderId="19" xfId="0" applyFont="1" applyFill="1" applyBorder="1" applyAlignment="1" applyProtection="1">
      <alignment horizontal="center" vertical="center"/>
      <protection locked="0"/>
    </xf>
    <xf numFmtId="0" fontId="9" fillId="6" borderId="22" xfId="0" applyFont="1" applyFill="1" applyBorder="1" applyAlignment="1" applyProtection="1">
      <alignment horizontal="left" vertical="center" wrapText="1"/>
      <protection locked="0"/>
    </xf>
    <xf numFmtId="0" fontId="11" fillId="6" borderId="19" xfId="0" applyFont="1" applyFill="1" applyBorder="1" applyAlignment="1" applyProtection="1">
      <alignment horizontal="left" wrapText="1"/>
      <protection locked="0"/>
    </xf>
    <xf numFmtId="0" fontId="11" fillId="6" borderId="20" xfId="0" applyFont="1" applyFill="1" applyBorder="1" applyAlignment="1" applyProtection="1">
      <alignment horizontal="left" wrapText="1"/>
      <protection locked="0"/>
    </xf>
    <xf numFmtId="0" fontId="11" fillId="6" borderId="21" xfId="0" applyFont="1" applyFill="1" applyBorder="1" applyAlignment="1" applyProtection="1">
      <alignment horizontal="left" wrapText="1"/>
      <protection locked="0"/>
    </xf>
    <xf numFmtId="0" fontId="5" fillId="0" borderId="2" xfId="0" applyNumberFormat="1" applyFont="1" applyFill="1" applyBorder="1" applyAlignment="1" applyProtection="1">
      <alignment vertical="center" wrapText="1" readingOrder="1"/>
      <protection locked="0"/>
    </xf>
    <xf numFmtId="0" fontId="5" fillId="0" borderId="3" xfId="0" applyNumberFormat="1" applyFont="1" applyFill="1" applyBorder="1" applyAlignment="1" applyProtection="1">
      <alignment vertical="center" wrapText="1" readingOrder="1"/>
      <protection locked="0"/>
    </xf>
    <xf numFmtId="0" fontId="5" fillId="0" borderId="4" xfId="0" applyNumberFormat="1" applyFont="1" applyFill="1" applyBorder="1" applyAlignment="1" applyProtection="1">
      <alignment vertical="center" wrapText="1" readingOrder="1"/>
      <protection locked="0"/>
    </xf>
    <xf numFmtId="0" fontId="8" fillId="0" borderId="17" xfId="0" applyFont="1" applyBorder="1" applyAlignment="1" applyProtection="1">
      <alignment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bottom style="thin">
          <color theme="0" tint="-0.34998626667073579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142874</xdr:rowOff>
    </xdr:from>
    <xdr:to>
      <xdr:col>0</xdr:col>
      <xdr:colOff>1485900</xdr:colOff>
      <xdr:row>2</xdr:row>
      <xdr:rowOff>384555</xdr:rowOff>
    </xdr:to>
    <xdr:pic>
      <xdr:nvPicPr>
        <xdr:cNvPr id="2" name="Imagen 1" descr="LOGO 100%">
          <a:extLst>
            <a:ext uri="{FF2B5EF4-FFF2-40B4-BE49-F238E27FC236}">
              <a16:creationId xmlns:a16="http://schemas.microsoft.com/office/drawing/2014/main" id="{60C60D77-8B07-4B0D-9C8E-26E0109D8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142874"/>
          <a:ext cx="1438275" cy="69888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rrera/AppData/Local/Microsoft/Windows/INetCache/Content.Outlook/2DWVMXYT/MetasFisicas2023Ene-Jun2023R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onzalez/Desktop/EscritorioJCG/2023/AnteProyPresupuesto2023B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Ingresos2023"/>
      <sheetName val="CalcGASTO2022"/>
      <sheetName val="Proyect2022"/>
      <sheetName val="Hoja1"/>
      <sheetName val="Producto"/>
      <sheetName val="Producto (2)"/>
      <sheetName val="Hoja2"/>
      <sheetName val="Estructura"/>
      <sheetName val="Producto (3)"/>
    </sheetNames>
    <sheetDataSet>
      <sheetData sheetId="0"/>
      <sheetData sheetId="1"/>
      <sheetData sheetId="2"/>
      <sheetData sheetId="3"/>
      <sheetData sheetId="4">
        <row r="272">
          <cell r="L272">
            <v>964708658.54385114</v>
          </cell>
          <cell r="M272">
            <v>475697964.20869303</v>
          </cell>
          <cell r="N272">
            <v>7303300</v>
          </cell>
          <cell r="O272">
            <v>12295615.165466046</v>
          </cell>
          <cell r="P272">
            <v>9221711.374099534</v>
          </cell>
          <cell r="Q272">
            <v>6147807.582733023</v>
          </cell>
          <cell r="R272">
            <v>9221711.374099534</v>
          </cell>
          <cell r="S272">
            <v>6147807.582733023</v>
          </cell>
          <cell r="T272">
            <v>12295615.165466046</v>
          </cell>
          <cell r="U272">
            <v>9221711.374099534</v>
          </cell>
          <cell r="V272">
            <v>417155414.71646136</v>
          </cell>
        </row>
      </sheetData>
      <sheetData sheetId="5"/>
      <sheetData sheetId="6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1F8847-9A9A-4154-A549-DEB0225B8AA9}" name="Tabla1" displayName="Tabla1" ref="A42:H53" totalsRowShown="0" headerRowDxfId="12" dataDxfId="11" headerRowBorderDxfId="9" tableBorderDxfId="10" totalsRowBorderDxfId="8">
  <autoFilter ref="A42:H53" xr:uid="{6BC0879D-EB82-4A0A-BD43-988F9F4CE7A6}"/>
  <tableColumns count="8">
    <tableColumn id="1" xr3:uid="{7992B14A-F807-4CCC-9197-50D19FCEE9BE}" name="Producto" dataDxfId="7"/>
    <tableColumn id="2" xr3:uid="{D8D876F2-5CB9-4945-81B1-2ED3C68B6304}" name="Indicador" dataDxfId="6"/>
    <tableColumn id="3" xr3:uid="{6F1052D6-291D-4EC2-B22A-B759E4D3345E}" name="Metas_x000a_(A)" dataDxfId="5"/>
    <tableColumn id="4" xr3:uid="{FB0D6566-BCAB-44D2-8408-6842EF19EBDB}" name="Monto Financiero _x000a_(B)" dataDxfId="4">
      <calculatedColumnFormula>SUM(D37:D42)</calculatedColumnFormula>
    </tableColumn>
    <tableColumn id="5" xr3:uid="{E380A584-34DD-4269-B7D2-E499B246BADC}" name="Ejecución Física Trimestral _x000a_(C)" dataDxfId="3"/>
    <tableColumn id="6" xr3:uid="{E7EB0094-022B-40BB-ACCE-2968E4C1404E}" name="Ejecución Financiera Trimestral_x000a_ (D)" dataDxfId="2"/>
    <tableColumn id="7" xr3:uid="{77F0AC9D-0B71-4B97-AF0A-1EB3A1942C9A}" name="Física %_x000a_ E=C/A" dataDxfId="1" dataCellStyle="Porcentaje">
      <calculatedColumnFormula>IF(E43&gt;0,E43/C43,0)</calculatedColumnFormula>
    </tableColumn>
    <tableColumn id="8" xr3:uid="{328C3D59-37DA-41C0-AFEA-E4DC067B1F0C}" name="Financiero % _x000a_F=D/B" dataDxfId="0">
      <calculatedColumnFormula>IF(F43&gt;0,F43/D43,0)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46FE-E053-45A3-A714-8811D8C5E86F}">
  <dimension ref="A1:N100"/>
  <sheetViews>
    <sheetView tabSelected="1" topLeftCell="A97" zoomScaleNormal="100" workbookViewId="0">
      <selection activeCell="E109" sqref="E109"/>
    </sheetView>
  </sheetViews>
  <sheetFormatPr baseColWidth="10" defaultColWidth="11.42578125" defaultRowHeight="15" x14ac:dyDescent="0.25"/>
  <cols>
    <col min="1" max="1" width="33.42578125" style="43" customWidth="1"/>
    <col min="2" max="2" width="12.7109375" style="43" customWidth="1"/>
    <col min="3" max="3" width="10.28515625" style="43" customWidth="1"/>
    <col min="4" max="4" width="14.5703125" style="43" customWidth="1"/>
    <col min="5" max="8" width="12.7109375" style="43" customWidth="1"/>
    <col min="9" max="9" width="15.85546875" style="43" bestFit="1" customWidth="1"/>
    <col min="10" max="16384" width="11.42578125" style="43"/>
  </cols>
  <sheetData>
    <row r="1" spans="1:10" s="5" customFormat="1" ht="27.75" customHeight="1" thickBot="1" x14ac:dyDescent="0.3">
      <c r="A1" s="1"/>
      <c r="B1" s="2" t="s">
        <v>95</v>
      </c>
      <c r="C1" s="3"/>
      <c r="D1" s="3"/>
      <c r="E1" s="3"/>
      <c r="F1" s="3"/>
      <c r="G1" s="3"/>
      <c r="H1" s="4"/>
    </row>
    <row r="2" spans="1:10" s="5" customFormat="1" ht="21" customHeight="1" thickBot="1" x14ac:dyDescent="0.3">
      <c r="A2" s="6"/>
      <c r="B2" s="7" t="s">
        <v>0</v>
      </c>
      <c r="C2" s="8"/>
      <c r="D2" s="7" t="s">
        <v>1</v>
      </c>
      <c r="E2" s="8"/>
      <c r="F2" s="9"/>
      <c r="G2" s="10" t="s">
        <v>2</v>
      </c>
      <c r="H2" s="11" t="s">
        <v>3</v>
      </c>
    </row>
    <row r="3" spans="1:10" s="5" customFormat="1" ht="35.25" customHeight="1" thickBot="1" x14ac:dyDescent="0.3">
      <c r="A3" s="12"/>
      <c r="B3" s="13" t="s">
        <v>4</v>
      </c>
      <c r="C3" s="14"/>
      <c r="D3" s="13" t="s">
        <v>5</v>
      </c>
      <c r="E3" s="14"/>
      <c r="F3" s="15"/>
      <c r="G3" s="16" t="s">
        <v>6</v>
      </c>
      <c r="H3" s="17">
        <v>0</v>
      </c>
    </row>
    <row r="4" spans="1:10" s="23" customFormat="1" ht="3" customHeight="1" x14ac:dyDescent="0.25">
      <c r="A4" s="18"/>
      <c r="B4" s="19"/>
      <c r="C4" s="19"/>
      <c r="D4" s="20"/>
      <c r="E4" s="20"/>
      <c r="F4" s="20"/>
      <c r="G4" s="19"/>
      <c r="H4" s="21"/>
      <c r="I4" s="22"/>
      <c r="J4" s="22"/>
    </row>
    <row r="5" spans="1:10" s="23" customFormat="1" ht="3" customHeight="1" x14ac:dyDescent="0.25">
      <c r="A5" s="24"/>
      <c r="B5" s="25"/>
      <c r="C5" s="25"/>
      <c r="D5" s="25"/>
      <c r="E5" s="25"/>
      <c r="F5" s="25"/>
      <c r="G5" s="25"/>
      <c r="H5" s="26"/>
      <c r="I5" s="22"/>
      <c r="J5" s="22"/>
    </row>
    <row r="6" spans="1:10" s="23" customFormat="1" ht="3" customHeight="1" x14ac:dyDescent="0.25">
      <c r="A6" s="27"/>
      <c r="B6" s="20"/>
      <c r="C6" s="20"/>
      <c r="D6" s="20"/>
      <c r="E6" s="20"/>
      <c r="F6" s="20"/>
      <c r="G6" s="20"/>
      <c r="H6" s="28"/>
      <c r="I6" s="22"/>
      <c r="J6" s="22"/>
    </row>
    <row r="7" spans="1:10" s="5" customFormat="1" ht="15.75" x14ac:dyDescent="0.25">
      <c r="A7" s="29" t="s">
        <v>7</v>
      </c>
      <c r="B7" s="30"/>
      <c r="C7" s="30"/>
      <c r="D7" s="30"/>
      <c r="E7" s="30"/>
      <c r="F7" s="30"/>
      <c r="G7" s="30"/>
      <c r="H7" s="31"/>
      <c r="I7" s="32"/>
      <c r="J7" s="32"/>
    </row>
    <row r="8" spans="1:10" s="23" customFormat="1" ht="3" customHeight="1" x14ac:dyDescent="0.25">
      <c r="A8" s="27"/>
      <c r="B8" s="20"/>
      <c r="C8" s="20"/>
      <c r="D8" s="20"/>
      <c r="E8" s="20"/>
      <c r="F8" s="20"/>
      <c r="G8" s="20"/>
      <c r="H8" s="28"/>
      <c r="I8" s="22"/>
      <c r="J8" s="22"/>
    </row>
    <row r="9" spans="1:10" s="5" customFormat="1" ht="15.75" x14ac:dyDescent="0.25">
      <c r="A9" s="33" t="s">
        <v>8</v>
      </c>
      <c r="B9" s="34"/>
      <c r="C9" s="34"/>
      <c r="D9" s="34"/>
      <c r="E9" s="34"/>
      <c r="F9" s="34"/>
      <c r="G9" s="34"/>
      <c r="H9" s="35"/>
      <c r="I9" s="32"/>
      <c r="J9" s="32"/>
    </row>
    <row r="10" spans="1:10" s="23" customFormat="1" ht="3" customHeight="1" x14ac:dyDescent="0.25">
      <c r="A10" s="36"/>
      <c r="B10" s="37"/>
      <c r="C10" s="37"/>
      <c r="D10" s="37"/>
      <c r="E10" s="37"/>
      <c r="F10" s="37"/>
      <c r="G10" s="37"/>
      <c r="H10" s="38"/>
      <c r="I10" s="22"/>
      <c r="J10" s="22"/>
    </row>
    <row r="11" spans="1:10" ht="39" customHeight="1" x14ac:dyDescent="0.25">
      <c r="A11" s="39" t="s">
        <v>9</v>
      </c>
      <c r="B11" s="40" t="s">
        <v>10</v>
      </c>
      <c r="C11" s="41"/>
      <c r="D11" s="41"/>
      <c r="E11" s="41"/>
      <c r="F11" s="41"/>
      <c r="G11" s="41"/>
      <c r="H11" s="42"/>
      <c r="I11" s="5"/>
      <c r="J11" s="5"/>
    </row>
    <row r="12" spans="1:10" s="23" customFormat="1" ht="3" customHeight="1" thickBot="1" x14ac:dyDescent="0.3">
      <c r="A12" s="44"/>
      <c r="B12" s="45"/>
      <c r="C12" s="45"/>
      <c r="D12" s="45"/>
      <c r="E12" s="45"/>
      <c r="F12" s="45"/>
      <c r="G12" s="45"/>
      <c r="H12" s="46"/>
      <c r="I12" s="22"/>
      <c r="J12" s="22"/>
    </row>
    <row r="13" spans="1:10" ht="68.25" customHeight="1" thickBot="1" x14ac:dyDescent="0.3">
      <c r="A13" s="39" t="s">
        <v>11</v>
      </c>
      <c r="B13" s="47" t="s">
        <v>12</v>
      </c>
      <c r="C13" s="48"/>
      <c r="D13" s="48"/>
      <c r="E13" s="48"/>
      <c r="F13" s="48"/>
      <c r="G13" s="48"/>
      <c r="H13" s="49"/>
    </row>
    <row r="14" spans="1:10" ht="59.25" customHeight="1" thickBot="1" x14ac:dyDescent="0.3">
      <c r="A14" s="39" t="s">
        <v>13</v>
      </c>
      <c r="B14" s="47" t="s">
        <v>14</v>
      </c>
      <c r="C14" s="48"/>
      <c r="D14" s="48"/>
      <c r="E14" s="48"/>
      <c r="F14" s="48"/>
      <c r="G14" s="48"/>
      <c r="H14" s="49"/>
    </row>
    <row r="15" spans="1:10" s="23" customFormat="1" ht="3" customHeight="1" x14ac:dyDescent="0.25">
      <c r="A15" s="50"/>
      <c r="B15" s="45"/>
      <c r="C15" s="45"/>
      <c r="D15" s="45"/>
      <c r="E15" s="45"/>
      <c r="F15" s="45"/>
      <c r="G15" s="45"/>
      <c r="H15" s="46"/>
      <c r="I15" s="22"/>
      <c r="J15" s="22"/>
    </row>
    <row r="16" spans="1:10" ht="18.75" customHeight="1" x14ac:dyDescent="0.25">
      <c r="A16" s="29" t="s">
        <v>15</v>
      </c>
      <c r="B16" s="30"/>
      <c r="C16" s="30"/>
      <c r="D16" s="30"/>
      <c r="E16" s="30"/>
      <c r="F16" s="30"/>
      <c r="G16" s="30"/>
      <c r="H16" s="31"/>
    </row>
    <row r="17" spans="1:14" s="23" customFormat="1" ht="3" customHeight="1" x14ac:dyDescent="0.25">
      <c r="A17" s="44"/>
      <c r="B17" s="51"/>
      <c r="C17" s="52"/>
      <c r="D17" s="52"/>
      <c r="E17" s="52"/>
      <c r="F17" s="52"/>
      <c r="G17" s="52"/>
      <c r="H17" s="53"/>
      <c r="J17" s="22"/>
    </row>
    <row r="18" spans="1:14" ht="18" customHeight="1" x14ac:dyDescent="0.25">
      <c r="A18" s="39" t="s">
        <v>16</v>
      </c>
      <c r="B18" s="54">
        <f>_xlfn.NUMBERVALUE(LEFT($B$22,1))</f>
        <v>3</v>
      </c>
      <c r="C18" s="55" t="str">
        <f>IFERROR(VLOOKUP(B18,'[1]Validacion datos'!A2:B5,2,FALSE),"")</f>
        <v>DESARROLLO PRODUCTIVO</v>
      </c>
      <c r="D18" s="55"/>
      <c r="E18" s="55"/>
      <c r="F18" s="55"/>
      <c r="G18" s="55"/>
      <c r="H18" s="55"/>
    </row>
    <row r="19" spans="1:14" s="23" customFormat="1" ht="3" customHeight="1" x14ac:dyDescent="0.25">
      <c r="A19" s="44"/>
      <c r="B19" s="51"/>
      <c r="C19" s="52"/>
      <c r="D19" s="52"/>
      <c r="E19" s="52"/>
      <c r="F19" s="52"/>
      <c r="G19" s="52"/>
      <c r="H19" s="53"/>
      <c r="J19" s="22"/>
    </row>
    <row r="20" spans="1:14" ht="39.75" customHeight="1" x14ac:dyDescent="0.25">
      <c r="A20" s="39" t="s">
        <v>17</v>
      </c>
      <c r="B20" s="56">
        <f>_xlfn.NUMBERVALUE(LEFT(B22,3))</f>
        <v>3.5</v>
      </c>
      <c r="C20" s="55" t="str">
        <f>IFERROR(VLOOKUP(B20,'[1]Validacion datos'!A8:B26,2,FALSE),"")</f>
        <v>Estructura productiva sectorial y territorialmente adecuada, integrada competitivamente a la economía global y que aprovecha las oportunidades del mercado local.</v>
      </c>
      <c r="D20" s="55"/>
      <c r="E20" s="55"/>
      <c r="F20" s="55"/>
      <c r="G20" s="55"/>
      <c r="H20" s="55"/>
      <c r="J20" s="57"/>
      <c r="K20" s="57"/>
      <c r="L20" s="57"/>
      <c r="M20" s="57"/>
      <c r="N20" s="57"/>
    </row>
    <row r="21" spans="1:14" s="23" customFormat="1" ht="3" customHeight="1" x14ac:dyDescent="0.25">
      <c r="A21" s="50"/>
      <c r="B21" s="22"/>
      <c r="C21" s="45"/>
      <c r="D21" s="45"/>
      <c r="E21" s="45"/>
      <c r="F21" s="45"/>
      <c r="G21" s="45"/>
      <c r="H21" s="46"/>
      <c r="J21" s="22"/>
    </row>
    <row r="22" spans="1:14" ht="30.75" customHeight="1" x14ac:dyDescent="0.25">
      <c r="A22" s="39" t="s">
        <v>18</v>
      </c>
      <c r="B22" s="58" t="s">
        <v>19</v>
      </c>
      <c r="C22" s="59" t="str">
        <f>IFERROR(VLOOKUP(B22,'[1]Validacion datos'!D8:E64,2,FALSE),"")</f>
        <v>Desarrollar un sector manufacturero articulador del aparato productivo nacional, ambientalmente sostenible e integrado a los mercados globales con creciente escalamiento en las cadenas de valor</v>
      </c>
      <c r="D22" s="59"/>
      <c r="E22" s="59"/>
      <c r="F22" s="59"/>
      <c r="G22" s="59"/>
      <c r="H22" s="59"/>
    </row>
    <row r="23" spans="1:14" s="23" customFormat="1" ht="3" customHeight="1" x14ac:dyDescent="0.25">
      <c r="A23" s="44"/>
      <c r="B23" s="45"/>
      <c r="C23" s="45"/>
      <c r="D23" s="45"/>
      <c r="E23" s="45"/>
      <c r="F23" s="45"/>
      <c r="G23" s="45"/>
      <c r="H23" s="46"/>
      <c r="I23" s="22"/>
      <c r="J23" s="22"/>
    </row>
    <row r="24" spans="1:14" ht="158.25" customHeight="1" x14ac:dyDescent="0.25">
      <c r="A24" s="39" t="s">
        <v>20</v>
      </c>
      <c r="B24" s="60" t="s">
        <v>21</v>
      </c>
      <c r="C24" s="60"/>
      <c r="D24" s="60"/>
      <c r="E24" s="60"/>
      <c r="F24" s="60"/>
      <c r="G24" s="60"/>
      <c r="H24" s="61"/>
      <c r="I24" s="57"/>
      <c r="J24" s="57"/>
      <c r="K24" s="57"/>
      <c r="L24" s="57"/>
      <c r="M24" s="57"/>
      <c r="N24" s="57"/>
    </row>
    <row r="25" spans="1:14" s="23" customFormat="1" ht="3" customHeight="1" x14ac:dyDescent="0.25">
      <c r="A25" s="50"/>
      <c r="B25" s="45"/>
      <c r="C25" s="45"/>
      <c r="D25" s="45"/>
      <c r="E25" s="45"/>
      <c r="F25" s="45"/>
      <c r="G25" s="45"/>
      <c r="H25" s="46"/>
      <c r="I25" s="22"/>
      <c r="J25" s="22"/>
    </row>
    <row r="26" spans="1:14" ht="15.75" customHeight="1" x14ac:dyDescent="0.25">
      <c r="A26" s="29" t="s">
        <v>22</v>
      </c>
      <c r="B26" s="30"/>
      <c r="C26" s="30"/>
      <c r="D26" s="30"/>
      <c r="E26" s="30"/>
      <c r="F26" s="30"/>
      <c r="G26" s="30"/>
      <c r="H26" s="31"/>
    </row>
    <row r="27" spans="1:14" s="23" customFormat="1" ht="3" customHeight="1" x14ac:dyDescent="0.25">
      <c r="A27" s="44"/>
      <c r="B27" s="52"/>
      <c r="C27" s="52"/>
      <c r="D27" s="52"/>
      <c r="E27" s="52"/>
      <c r="F27" s="52"/>
      <c r="G27" s="52"/>
      <c r="H27" s="53"/>
      <c r="I27" s="22"/>
      <c r="J27" s="22"/>
    </row>
    <row r="28" spans="1:14" ht="26.25" customHeight="1" x14ac:dyDescent="0.25">
      <c r="A28" s="39" t="s">
        <v>23</v>
      </c>
      <c r="B28" s="62" t="s">
        <v>24</v>
      </c>
      <c r="C28" s="62"/>
      <c r="D28" s="62"/>
      <c r="E28" s="62"/>
      <c r="F28" s="62"/>
      <c r="G28" s="62"/>
      <c r="H28" s="63"/>
    </row>
    <row r="29" spans="1:14" ht="91.5" customHeight="1" x14ac:dyDescent="0.25">
      <c r="A29" s="64" t="s">
        <v>25</v>
      </c>
      <c r="B29" s="62" t="s">
        <v>26</v>
      </c>
      <c r="C29" s="62"/>
      <c r="D29" s="62"/>
      <c r="E29" s="62"/>
      <c r="F29" s="62"/>
      <c r="G29" s="62"/>
      <c r="H29" s="63"/>
    </row>
    <row r="30" spans="1:14" ht="54.75" customHeight="1" x14ac:dyDescent="0.25">
      <c r="A30" s="64" t="s">
        <v>27</v>
      </c>
      <c r="B30" s="62" t="s">
        <v>28</v>
      </c>
      <c r="C30" s="62"/>
      <c r="D30" s="62"/>
      <c r="E30" s="62"/>
      <c r="F30" s="62"/>
      <c r="G30" s="62"/>
      <c r="H30" s="63"/>
    </row>
    <row r="31" spans="1:14" s="23" customFormat="1" ht="3" customHeight="1" x14ac:dyDescent="0.25">
      <c r="A31" s="50"/>
      <c r="B31" s="45"/>
      <c r="C31" s="45"/>
      <c r="D31" s="45"/>
      <c r="E31" s="45"/>
      <c r="F31" s="45"/>
      <c r="G31" s="45"/>
      <c r="H31" s="46"/>
      <c r="I31" s="22"/>
      <c r="J31" s="22"/>
    </row>
    <row r="32" spans="1:14" ht="15.75" customHeight="1" x14ac:dyDescent="0.25">
      <c r="A32" s="29" t="s">
        <v>29</v>
      </c>
      <c r="B32" s="30"/>
      <c r="C32" s="30"/>
      <c r="D32" s="30"/>
      <c r="E32" s="30"/>
      <c r="F32" s="30"/>
      <c r="G32" s="30"/>
      <c r="H32" s="31"/>
    </row>
    <row r="33" spans="1:10" s="23" customFormat="1" ht="3" customHeight="1" x14ac:dyDescent="0.25">
      <c r="A33" s="44"/>
      <c r="B33" s="52"/>
      <c r="C33" s="52"/>
      <c r="D33" s="52"/>
      <c r="E33" s="52"/>
      <c r="F33" s="52"/>
      <c r="G33" s="52"/>
      <c r="H33" s="53"/>
      <c r="I33" s="22"/>
      <c r="J33" s="22"/>
    </row>
    <row r="34" spans="1:10" s="5" customFormat="1" ht="15.75" x14ac:dyDescent="0.25">
      <c r="A34" s="33" t="s">
        <v>30</v>
      </c>
      <c r="B34" s="34"/>
      <c r="C34" s="34"/>
      <c r="D34" s="34"/>
      <c r="E34" s="34"/>
      <c r="F34" s="34"/>
      <c r="G34" s="34"/>
      <c r="H34" s="35"/>
      <c r="I34" s="32"/>
      <c r="J34" s="32"/>
    </row>
    <row r="35" spans="1:10" s="23" customFormat="1" ht="3" customHeight="1" x14ac:dyDescent="0.25">
      <c r="A35" s="44"/>
      <c r="B35" s="52"/>
      <c r="C35" s="52"/>
      <c r="D35" s="52"/>
      <c r="E35" s="52"/>
      <c r="F35" s="52"/>
      <c r="G35" s="52"/>
      <c r="H35" s="53"/>
      <c r="I35" s="22"/>
      <c r="J35" s="22"/>
    </row>
    <row r="36" spans="1:10" ht="30.75" customHeight="1" x14ac:dyDescent="0.25">
      <c r="A36" s="65" t="s">
        <v>31</v>
      </c>
      <c r="B36" s="66"/>
      <c r="C36" s="67" t="s">
        <v>32</v>
      </c>
      <c r="D36" s="66"/>
      <c r="E36" s="67" t="s">
        <v>33</v>
      </c>
      <c r="F36" s="66"/>
      <c r="G36" s="67" t="s">
        <v>34</v>
      </c>
      <c r="H36" s="68"/>
    </row>
    <row r="37" spans="1:10" ht="30.75" customHeight="1" x14ac:dyDescent="0.25">
      <c r="A37" s="69">
        <f>+[2]Producto!$L$272</f>
        <v>964708658.54385114</v>
      </c>
      <c r="B37" s="70"/>
      <c r="C37" s="70">
        <f>+[2]Producto!$L$272</f>
        <v>964708658.54385114</v>
      </c>
      <c r="D37" s="70"/>
      <c r="E37" s="70">
        <f>+F53</f>
        <v>377929360.93000001</v>
      </c>
      <c r="F37" s="70"/>
      <c r="G37" s="71">
        <f>IF(E37&gt;0,E37/C37,0)</f>
        <v>0.39175491749027469</v>
      </c>
      <c r="H37" s="72"/>
    </row>
    <row r="38" spans="1:10" s="23" customFormat="1" ht="3" customHeight="1" x14ac:dyDescent="0.25">
      <c r="A38" s="44"/>
      <c r="B38" s="52"/>
      <c r="C38" s="52"/>
      <c r="D38" s="52"/>
      <c r="E38" s="52"/>
      <c r="F38" s="52"/>
      <c r="G38" s="52"/>
      <c r="H38" s="53"/>
      <c r="I38" s="22"/>
      <c r="J38" s="22"/>
    </row>
    <row r="39" spans="1:10" s="5" customFormat="1" ht="15.75" x14ac:dyDescent="0.25">
      <c r="A39" s="33" t="s">
        <v>35</v>
      </c>
      <c r="B39" s="34"/>
      <c r="C39" s="34"/>
      <c r="D39" s="34"/>
      <c r="E39" s="34"/>
      <c r="F39" s="34"/>
      <c r="G39" s="34"/>
      <c r="H39" s="35"/>
      <c r="I39" s="32"/>
      <c r="J39" s="32"/>
    </row>
    <row r="40" spans="1:10" s="23" customFormat="1" ht="3" customHeight="1" x14ac:dyDescent="0.25">
      <c r="A40" s="44"/>
      <c r="B40" s="52"/>
      <c r="C40" s="52"/>
      <c r="D40" s="52"/>
      <c r="E40" s="52"/>
      <c r="F40" s="52"/>
      <c r="G40" s="52"/>
      <c r="H40" s="53"/>
      <c r="I40" s="22"/>
      <c r="J40" s="22"/>
    </row>
    <row r="41" spans="1:10" ht="17.25" customHeight="1" x14ac:dyDescent="0.25">
      <c r="A41" s="73"/>
      <c r="B41" s="74"/>
      <c r="C41" s="75" t="s">
        <v>36</v>
      </c>
      <c r="D41" s="76"/>
      <c r="E41" s="75" t="s">
        <v>37</v>
      </c>
      <c r="F41" s="75"/>
      <c r="G41" s="75" t="s">
        <v>38</v>
      </c>
      <c r="H41" s="77"/>
    </row>
    <row r="42" spans="1:10" ht="51" x14ac:dyDescent="0.25">
      <c r="A42" s="78" t="s">
        <v>39</v>
      </c>
      <c r="B42" s="79" t="s">
        <v>40</v>
      </c>
      <c r="C42" s="79" t="s">
        <v>41</v>
      </c>
      <c r="D42" s="79" t="s">
        <v>42</v>
      </c>
      <c r="E42" s="79" t="s">
        <v>43</v>
      </c>
      <c r="F42" s="79" t="s">
        <v>44</v>
      </c>
      <c r="G42" s="79" t="s">
        <v>45</v>
      </c>
      <c r="H42" s="80" t="s">
        <v>46</v>
      </c>
    </row>
    <row r="43" spans="1:10" ht="24.75" customHeight="1" x14ac:dyDescent="0.25">
      <c r="A43" s="81" t="s">
        <v>47</v>
      </c>
      <c r="B43" s="82" t="s">
        <v>48</v>
      </c>
      <c r="C43" s="83">
        <v>1</v>
      </c>
      <c r="D43" s="84">
        <f>+[2]Producto!$M$272</f>
        <v>475697964.20869303</v>
      </c>
      <c r="E43" s="83">
        <v>0.5</v>
      </c>
      <c r="F43" s="85">
        <v>204783004.90000001</v>
      </c>
      <c r="G43" s="86">
        <f t="shared" ref="G43:H53" si="0">IF(E43&gt;0,E43/C43,0)</f>
        <v>0.5</v>
      </c>
      <c r="H43" s="87">
        <f t="shared" si="0"/>
        <v>0.43048955494406915</v>
      </c>
    </row>
    <row r="44" spans="1:10" ht="37.5" customHeight="1" x14ac:dyDescent="0.25">
      <c r="A44" s="81" t="s">
        <v>49</v>
      </c>
      <c r="B44" s="88" t="s">
        <v>50</v>
      </c>
      <c r="C44" s="89">
        <v>30</v>
      </c>
      <c r="D44" s="84">
        <f>+[2]Producto!$V$272</f>
        <v>417155414.71646136</v>
      </c>
      <c r="E44" s="90">
        <v>16</v>
      </c>
      <c r="F44" s="85">
        <v>159653504.66</v>
      </c>
      <c r="G44" s="91">
        <f t="shared" si="0"/>
        <v>0.53333333333333333</v>
      </c>
      <c r="H44" s="87">
        <f t="shared" si="0"/>
        <v>0.38271948302173125</v>
      </c>
    </row>
    <row r="45" spans="1:10" ht="27.75" customHeight="1" x14ac:dyDescent="0.25">
      <c r="A45" s="81" t="s">
        <v>51</v>
      </c>
      <c r="B45" s="82" t="s">
        <v>52</v>
      </c>
      <c r="C45" s="89">
        <v>6</v>
      </c>
      <c r="D45" s="84">
        <f>+[2]Producto!$O$272</f>
        <v>12295615.165466046</v>
      </c>
      <c r="E45" s="90">
        <v>4</v>
      </c>
      <c r="F45" s="85">
        <v>2215378.81</v>
      </c>
      <c r="G45" s="91">
        <f t="shared" si="0"/>
        <v>0.66666666666666663</v>
      </c>
      <c r="H45" s="87">
        <f t="shared" si="0"/>
        <v>0.1801763295440639</v>
      </c>
    </row>
    <row r="46" spans="1:10" ht="27.75" customHeight="1" x14ac:dyDescent="0.25">
      <c r="A46" s="81" t="s">
        <v>53</v>
      </c>
      <c r="B46" s="82" t="s">
        <v>54</v>
      </c>
      <c r="C46" s="89">
        <v>27</v>
      </c>
      <c r="D46" s="84">
        <f>+[2]Producto!$P$272</f>
        <v>9221711.374099534</v>
      </c>
      <c r="E46" s="90">
        <v>12</v>
      </c>
      <c r="F46" s="85">
        <v>1961742.55</v>
      </c>
      <c r="G46" s="91">
        <f t="shared" si="0"/>
        <v>0.44444444444444442</v>
      </c>
      <c r="H46" s="87">
        <f t="shared" si="0"/>
        <v>0.21273085552317636</v>
      </c>
    </row>
    <row r="47" spans="1:10" ht="27.75" customHeight="1" x14ac:dyDescent="0.25">
      <c r="A47" s="81" t="s">
        <v>55</v>
      </c>
      <c r="B47" s="82" t="s">
        <v>56</v>
      </c>
      <c r="C47" s="89">
        <v>50</v>
      </c>
      <c r="D47" s="84">
        <f>+[2]Producto!$Q$272</f>
        <v>6147807.582733023</v>
      </c>
      <c r="E47" s="90">
        <v>26</v>
      </c>
      <c r="F47" s="85">
        <v>787936.39</v>
      </c>
      <c r="G47" s="91">
        <f t="shared" si="0"/>
        <v>0.52</v>
      </c>
      <c r="H47" s="87">
        <f t="shared" si="0"/>
        <v>0.12816542798330732</v>
      </c>
    </row>
    <row r="48" spans="1:10" ht="27.75" customHeight="1" x14ac:dyDescent="0.25">
      <c r="A48" s="81" t="s">
        <v>57</v>
      </c>
      <c r="B48" s="82" t="s">
        <v>58</v>
      </c>
      <c r="C48" s="89">
        <v>85</v>
      </c>
      <c r="D48" s="84">
        <f>+[2]Producto!$R$272</f>
        <v>9221711.374099534</v>
      </c>
      <c r="E48" s="90">
        <v>40</v>
      </c>
      <c r="F48" s="85">
        <v>2495343.66</v>
      </c>
      <c r="G48" s="91">
        <f t="shared" si="0"/>
        <v>0.47058823529411764</v>
      </c>
      <c r="H48" s="87">
        <f t="shared" si="0"/>
        <v>0.27059442209485346</v>
      </c>
    </row>
    <row r="49" spans="1:10" ht="27.75" customHeight="1" x14ac:dyDescent="0.25">
      <c r="A49" s="81" t="s">
        <v>59</v>
      </c>
      <c r="B49" s="82" t="s">
        <v>60</v>
      </c>
      <c r="C49" s="89">
        <v>1400</v>
      </c>
      <c r="D49" s="84">
        <f>+[2]Producto!$S$272</f>
        <v>6147807.582733023</v>
      </c>
      <c r="E49" s="90">
        <v>700</v>
      </c>
      <c r="F49" s="85">
        <v>1279996.6399999999</v>
      </c>
      <c r="G49" s="91">
        <f t="shared" si="0"/>
        <v>0.5</v>
      </c>
      <c r="H49" s="87">
        <f t="shared" si="0"/>
        <v>0.20820375764444049</v>
      </c>
    </row>
    <row r="50" spans="1:10" ht="27.75" customHeight="1" x14ac:dyDescent="0.25">
      <c r="A50" s="81" t="s">
        <v>61</v>
      </c>
      <c r="B50" s="82" t="s">
        <v>62</v>
      </c>
      <c r="C50" s="89">
        <v>1090</v>
      </c>
      <c r="D50" s="84">
        <f>+[2]Producto!$T$272</f>
        <v>12295615.165466046</v>
      </c>
      <c r="E50" s="90">
        <v>540</v>
      </c>
      <c r="F50" s="85">
        <v>2256101.59</v>
      </c>
      <c r="G50" s="91">
        <f t="shared" si="0"/>
        <v>0.49541284403669728</v>
      </c>
      <c r="H50" s="87">
        <f t="shared" si="0"/>
        <v>0.18348830535430033</v>
      </c>
    </row>
    <row r="51" spans="1:10" ht="27.75" customHeight="1" x14ac:dyDescent="0.25">
      <c r="A51" s="81" t="s">
        <v>63</v>
      </c>
      <c r="B51" s="82" t="s">
        <v>64</v>
      </c>
      <c r="C51" s="89">
        <v>300</v>
      </c>
      <c r="D51" s="84">
        <f>+[2]Producto!$U$272</f>
        <v>9221711.374099534</v>
      </c>
      <c r="E51" s="90">
        <v>150</v>
      </c>
      <c r="F51" s="85">
        <v>1504067.73</v>
      </c>
      <c r="G51" s="91">
        <f t="shared" si="0"/>
        <v>0.5</v>
      </c>
      <c r="H51" s="87">
        <f t="shared" si="0"/>
        <v>0.16310071623195502</v>
      </c>
    </row>
    <row r="52" spans="1:10" ht="27.75" customHeight="1" x14ac:dyDescent="0.25">
      <c r="A52" s="81" t="s">
        <v>65</v>
      </c>
      <c r="B52" s="82" t="s">
        <v>48</v>
      </c>
      <c r="C52" s="83">
        <v>1</v>
      </c>
      <c r="D52" s="84">
        <f>+[2]Producto!$N$272</f>
        <v>7303300</v>
      </c>
      <c r="E52" s="83">
        <v>0.5</v>
      </c>
      <c r="F52" s="85">
        <v>992284</v>
      </c>
      <c r="G52" s="91">
        <f t="shared" si="0"/>
        <v>0.5</v>
      </c>
      <c r="H52" s="87">
        <f t="shared" si="0"/>
        <v>0.13586789533498556</v>
      </c>
    </row>
    <row r="53" spans="1:10" ht="18" customHeight="1" x14ac:dyDescent="0.25">
      <c r="A53" s="92"/>
      <c r="B53" s="88"/>
      <c r="C53" s="93"/>
      <c r="D53" s="94">
        <f>SUM(D43:D52)</f>
        <v>964708658.54385114</v>
      </c>
      <c r="E53" s="95"/>
      <c r="F53" s="94">
        <f>SUM(F43:F52)</f>
        <v>377929360.93000001</v>
      </c>
      <c r="G53" s="96">
        <f t="shared" si="0"/>
        <v>0</v>
      </c>
      <c r="H53" s="97">
        <f t="shared" si="0"/>
        <v>0.39175491749027469</v>
      </c>
      <c r="I53" s="98"/>
    </row>
    <row r="54" spans="1:10" s="23" customFormat="1" ht="3" hidden="1" customHeight="1" x14ac:dyDescent="0.25">
      <c r="A54" s="44"/>
      <c r="B54" s="52"/>
      <c r="C54" s="52"/>
      <c r="D54" s="52"/>
      <c r="E54" s="52"/>
      <c r="F54" s="52"/>
      <c r="G54" s="52"/>
      <c r="H54" s="53"/>
      <c r="I54" s="22"/>
      <c r="J54" s="22"/>
    </row>
    <row r="55" spans="1:10" ht="15.75" customHeight="1" x14ac:dyDescent="0.25">
      <c r="A55" s="29" t="s">
        <v>66</v>
      </c>
      <c r="B55" s="30"/>
      <c r="C55" s="30"/>
      <c r="D55" s="30"/>
      <c r="E55" s="30"/>
      <c r="F55" s="30"/>
      <c r="G55" s="30"/>
      <c r="H55" s="31"/>
    </row>
    <row r="56" spans="1:10" s="23" customFormat="1" ht="3" customHeight="1" x14ac:dyDescent="0.25">
      <c r="A56" s="44"/>
      <c r="B56" s="52"/>
      <c r="C56" s="52"/>
      <c r="D56" s="52"/>
      <c r="E56" s="52"/>
      <c r="F56" s="52"/>
      <c r="G56" s="52"/>
      <c r="H56" s="53"/>
      <c r="I56" s="22"/>
      <c r="J56" s="22"/>
    </row>
    <row r="57" spans="1:10" s="5" customFormat="1" ht="15.75" x14ac:dyDescent="0.25">
      <c r="A57" s="33" t="s">
        <v>67</v>
      </c>
      <c r="B57" s="34"/>
      <c r="C57" s="34"/>
      <c r="D57" s="34"/>
      <c r="E57" s="34"/>
      <c r="F57" s="34"/>
      <c r="G57" s="34"/>
      <c r="H57" s="35"/>
      <c r="I57" s="32"/>
      <c r="J57" s="32"/>
    </row>
    <row r="58" spans="1:10" s="23" customFormat="1" ht="3" customHeight="1" thickBot="1" x14ac:dyDescent="0.3">
      <c r="A58" s="50"/>
      <c r="B58" s="45"/>
      <c r="C58" s="45"/>
      <c r="D58" s="45"/>
      <c r="E58" s="45"/>
      <c r="F58" s="45"/>
      <c r="G58" s="45"/>
      <c r="H58" s="46"/>
      <c r="I58" s="22"/>
      <c r="J58" s="22"/>
    </row>
    <row r="59" spans="1:10" ht="36" customHeight="1" x14ac:dyDescent="0.25">
      <c r="A59" s="99" t="s">
        <v>68</v>
      </c>
      <c r="B59" s="100" t="s">
        <v>69</v>
      </c>
      <c r="C59" s="100"/>
      <c r="D59" s="100"/>
      <c r="E59" s="100"/>
      <c r="F59" s="100"/>
      <c r="G59" s="100"/>
      <c r="H59" s="101"/>
    </row>
    <row r="60" spans="1:10" ht="58.5" customHeight="1" x14ac:dyDescent="0.25">
      <c r="A60" s="102" t="s">
        <v>70</v>
      </c>
      <c r="B60" s="62" t="s">
        <v>71</v>
      </c>
      <c r="C60" s="62"/>
      <c r="D60" s="62"/>
      <c r="E60" s="62"/>
      <c r="F60" s="62"/>
      <c r="G60" s="62"/>
      <c r="H60" s="103"/>
    </row>
    <row r="61" spans="1:10" ht="80.25" customHeight="1" x14ac:dyDescent="0.25">
      <c r="A61" s="102" t="s">
        <v>72</v>
      </c>
      <c r="B61" s="62" t="s">
        <v>73</v>
      </c>
      <c r="C61" s="62"/>
      <c r="D61" s="62"/>
      <c r="E61" s="62"/>
      <c r="F61" s="62"/>
      <c r="G61" s="62"/>
      <c r="H61" s="103"/>
    </row>
    <row r="62" spans="1:10" ht="59.25" customHeight="1" thickBot="1" x14ac:dyDescent="0.3">
      <c r="A62" s="104" t="s">
        <v>74</v>
      </c>
      <c r="B62" s="105" t="s">
        <v>75</v>
      </c>
      <c r="C62" s="105"/>
      <c r="D62" s="105"/>
      <c r="E62" s="105"/>
      <c r="F62" s="105"/>
      <c r="G62" s="105"/>
      <c r="H62" s="106"/>
    </row>
    <row r="63" spans="1:10" ht="24.75" customHeight="1" x14ac:dyDescent="0.25">
      <c r="A63" s="99" t="s">
        <v>68</v>
      </c>
      <c r="B63" s="100" t="s">
        <v>76</v>
      </c>
      <c r="C63" s="100"/>
      <c r="D63" s="100"/>
      <c r="E63" s="100"/>
      <c r="F63" s="100"/>
      <c r="G63" s="100"/>
      <c r="H63" s="101"/>
    </row>
    <row r="64" spans="1:10" ht="51" customHeight="1" x14ac:dyDescent="0.25">
      <c r="A64" s="102" t="s">
        <v>70</v>
      </c>
      <c r="B64" s="62" t="s">
        <v>77</v>
      </c>
      <c r="C64" s="62"/>
      <c r="D64" s="62"/>
      <c r="E64" s="62"/>
      <c r="F64" s="62"/>
      <c r="G64" s="62"/>
      <c r="H64" s="103"/>
    </row>
    <row r="65" spans="1:10" ht="80.25" customHeight="1" x14ac:dyDescent="0.25">
      <c r="A65" s="102" t="s">
        <v>72</v>
      </c>
      <c r="B65" s="62" t="s">
        <v>78</v>
      </c>
      <c r="C65" s="62"/>
      <c r="D65" s="62"/>
      <c r="E65" s="62"/>
      <c r="F65" s="62"/>
      <c r="G65" s="62"/>
      <c r="H65" s="103"/>
    </row>
    <row r="66" spans="1:10" ht="52.5" customHeight="1" thickBot="1" x14ac:dyDescent="0.3">
      <c r="A66" s="104" t="s">
        <v>74</v>
      </c>
      <c r="B66" s="105"/>
      <c r="C66" s="105"/>
      <c r="D66" s="105"/>
      <c r="E66" s="105"/>
      <c r="F66" s="105"/>
      <c r="G66" s="105"/>
      <c r="H66" s="106"/>
    </row>
    <row r="67" spans="1:10" ht="37.5" customHeight="1" x14ac:dyDescent="0.25">
      <c r="A67" s="99" t="s">
        <v>68</v>
      </c>
      <c r="B67" s="100" t="s">
        <v>79</v>
      </c>
      <c r="C67" s="100"/>
      <c r="D67" s="100"/>
      <c r="E67" s="100"/>
      <c r="F67" s="100"/>
      <c r="G67" s="100"/>
      <c r="H67" s="101"/>
    </row>
    <row r="68" spans="1:10" ht="99.75" customHeight="1" x14ac:dyDescent="0.25">
      <c r="A68" s="102" t="s">
        <v>70</v>
      </c>
      <c r="B68" s="62" t="s">
        <v>80</v>
      </c>
      <c r="C68" s="62"/>
      <c r="D68" s="62"/>
      <c r="E68" s="62"/>
      <c r="F68" s="62"/>
      <c r="G68" s="62"/>
      <c r="H68" s="103"/>
    </row>
    <row r="69" spans="1:10" ht="80.25" customHeight="1" x14ac:dyDescent="0.25">
      <c r="A69" s="102" t="s">
        <v>72</v>
      </c>
      <c r="B69" s="62" t="s">
        <v>81</v>
      </c>
      <c r="C69" s="62"/>
      <c r="D69" s="62"/>
      <c r="E69" s="62"/>
      <c r="F69" s="62"/>
      <c r="G69" s="62"/>
      <c r="H69" s="103"/>
    </row>
    <row r="70" spans="1:10" ht="80.25" customHeight="1" thickBot="1" x14ac:dyDescent="0.3">
      <c r="A70" s="104" t="s">
        <v>74</v>
      </c>
      <c r="B70" s="105"/>
      <c r="C70" s="105"/>
      <c r="D70" s="105"/>
      <c r="E70" s="105"/>
      <c r="F70" s="105"/>
      <c r="G70" s="105"/>
      <c r="H70" s="106"/>
    </row>
    <row r="71" spans="1:10" ht="27.75" customHeight="1" x14ac:dyDescent="0.25">
      <c r="A71" s="99" t="s">
        <v>68</v>
      </c>
      <c r="B71" s="100" t="s">
        <v>65</v>
      </c>
      <c r="C71" s="100"/>
      <c r="D71" s="100"/>
      <c r="E71" s="100"/>
      <c r="F71" s="100"/>
      <c r="G71" s="100"/>
      <c r="H71" s="101"/>
    </row>
    <row r="72" spans="1:10" ht="51.75" customHeight="1" x14ac:dyDescent="0.25">
      <c r="A72" s="102" t="s">
        <v>70</v>
      </c>
      <c r="B72" s="107" t="s">
        <v>82</v>
      </c>
      <c r="C72" s="107"/>
      <c r="D72" s="107"/>
      <c r="E72" s="107"/>
      <c r="F72" s="107"/>
      <c r="G72" s="107"/>
      <c r="H72" s="108"/>
    </row>
    <row r="73" spans="1:10" ht="42" customHeight="1" x14ac:dyDescent="0.25">
      <c r="A73" s="102" t="s">
        <v>72</v>
      </c>
      <c r="B73" s="62" t="s">
        <v>83</v>
      </c>
      <c r="C73" s="62"/>
      <c r="D73" s="62"/>
      <c r="E73" s="62"/>
      <c r="F73" s="62"/>
      <c r="G73" s="62"/>
      <c r="H73" s="103"/>
    </row>
    <row r="74" spans="1:10" s="23" customFormat="1" ht="28.5" customHeight="1" thickBot="1" x14ac:dyDescent="0.3">
      <c r="A74" s="104" t="s">
        <v>74</v>
      </c>
      <c r="B74" s="105"/>
      <c r="C74" s="105"/>
      <c r="D74" s="105"/>
      <c r="E74" s="105"/>
      <c r="F74" s="105"/>
      <c r="G74" s="105"/>
      <c r="H74" s="106"/>
      <c r="I74" s="43"/>
      <c r="J74" s="22"/>
    </row>
    <row r="75" spans="1:10" ht="15.75" customHeight="1" x14ac:dyDescent="0.25">
      <c r="A75" s="29" t="s">
        <v>84</v>
      </c>
      <c r="B75" s="30"/>
      <c r="C75" s="30"/>
      <c r="D75" s="30"/>
      <c r="E75" s="30"/>
      <c r="F75" s="30"/>
      <c r="G75" s="30"/>
      <c r="H75" s="31"/>
    </row>
    <row r="76" spans="1:10" s="23" customFormat="1" ht="3" customHeight="1" x14ac:dyDescent="0.25">
      <c r="A76" s="44"/>
      <c r="B76" s="52"/>
      <c r="C76" s="52"/>
      <c r="D76" s="52"/>
      <c r="E76" s="52"/>
      <c r="F76" s="52"/>
      <c r="G76" s="52"/>
      <c r="H76" s="53"/>
      <c r="I76" s="22"/>
      <c r="J76" s="22"/>
    </row>
    <row r="77" spans="1:10" s="5" customFormat="1" ht="33" customHeight="1" x14ac:dyDescent="0.25">
      <c r="A77" s="109" t="s">
        <v>85</v>
      </c>
      <c r="B77" s="110"/>
      <c r="C77" s="110"/>
      <c r="D77" s="110"/>
      <c r="E77" s="110"/>
      <c r="F77" s="110"/>
      <c r="G77" s="110"/>
      <c r="H77" s="111"/>
      <c r="I77" s="32"/>
      <c r="J77" s="32"/>
    </row>
    <row r="78" spans="1:10" s="23" customFormat="1" ht="3" customHeight="1" x14ac:dyDescent="0.25">
      <c r="A78" s="50"/>
      <c r="B78" s="45"/>
      <c r="C78" s="45"/>
      <c r="D78" s="45"/>
      <c r="E78" s="45"/>
      <c r="F78" s="45"/>
      <c r="G78" s="45"/>
      <c r="H78" s="46"/>
      <c r="I78" s="22"/>
      <c r="J78" s="22"/>
    </row>
    <row r="79" spans="1:10" ht="80.25" customHeight="1" x14ac:dyDescent="0.25">
      <c r="A79" s="112" t="s">
        <v>86</v>
      </c>
      <c r="B79" s="113"/>
      <c r="C79" s="113"/>
      <c r="D79" s="113"/>
      <c r="E79" s="113"/>
      <c r="F79" s="113"/>
      <c r="G79" s="113"/>
      <c r="H79" s="114"/>
    </row>
    <row r="80" spans="1:10" ht="14.25" customHeight="1" x14ac:dyDescent="0.25">
      <c r="A80" s="115" t="s">
        <v>87</v>
      </c>
      <c r="B80" s="115"/>
      <c r="C80" s="115"/>
      <c r="D80" s="115"/>
      <c r="E80" s="115"/>
      <c r="F80" s="115"/>
      <c r="G80" s="115"/>
      <c r="H80" s="115"/>
    </row>
    <row r="83" spans="1:8" ht="15.75" x14ac:dyDescent="0.25">
      <c r="A83" s="116" t="s">
        <v>15</v>
      </c>
      <c r="B83" s="117"/>
      <c r="C83" s="117"/>
      <c r="D83" s="117"/>
      <c r="E83" s="117"/>
      <c r="F83" s="117"/>
      <c r="G83" s="117"/>
      <c r="H83" s="118"/>
    </row>
    <row r="84" spans="1:8" x14ac:dyDescent="0.25">
      <c r="A84" s="50"/>
      <c r="B84" s="57"/>
      <c r="C84" s="45"/>
      <c r="D84" s="45"/>
      <c r="E84" s="45"/>
      <c r="F84" s="45"/>
      <c r="G84" s="45"/>
      <c r="H84" s="46"/>
    </row>
    <row r="85" spans="1:8" x14ac:dyDescent="0.25">
      <c r="A85" s="119" t="s">
        <v>16</v>
      </c>
      <c r="B85" s="120">
        <f>_xlfn.NUMBERVALUE(LEFT($B$22,1))</f>
        <v>3</v>
      </c>
      <c r="C85" s="121" t="s">
        <v>88</v>
      </c>
      <c r="D85" s="121"/>
      <c r="E85" s="121"/>
      <c r="F85" s="121"/>
      <c r="G85" s="121"/>
      <c r="H85" s="121"/>
    </row>
    <row r="86" spans="1:8" x14ac:dyDescent="0.25">
      <c r="A86" s="50"/>
      <c r="B86" s="57"/>
      <c r="C86" s="45"/>
      <c r="D86" s="45"/>
      <c r="E86" s="45"/>
      <c r="F86" s="45"/>
      <c r="G86" s="45"/>
      <c r="H86" s="46"/>
    </row>
    <row r="87" spans="1:8" ht="31.5" customHeight="1" x14ac:dyDescent="0.25">
      <c r="A87" s="119" t="s">
        <v>17</v>
      </c>
      <c r="B87" s="122">
        <v>3.5</v>
      </c>
      <c r="C87" s="123" t="s">
        <v>89</v>
      </c>
      <c r="D87" s="123"/>
      <c r="E87" s="123"/>
      <c r="F87" s="123"/>
      <c r="G87" s="123"/>
      <c r="H87" s="123"/>
    </row>
    <row r="88" spans="1:8" x14ac:dyDescent="0.25">
      <c r="A88" s="50"/>
      <c r="B88" s="22"/>
      <c r="C88" s="45"/>
      <c r="D88" s="45"/>
      <c r="E88" s="45"/>
      <c r="F88" s="45"/>
      <c r="G88" s="45"/>
      <c r="H88" s="46"/>
    </row>
    <row r="89" spans="1:8" ht="30.75" customHeight="1" x14ac:dyDescent="0.25">
      <c r="A89" s="119" t="s">
        <v>18</v>
      </c>
      <c r="B89" s="58" t="s">
        <v>19</v>
      </c>
      <c r="C89" s="124" t="s">
        <v>90</v>
      </c>
      <c r="D89" s="125"/>
      <c r="E89" s="125"/>
      <c r="F89" s="125"/>
      <c r="G89" s="125"/>
      <c r="H89" s="126"/>
    </row>
    <row r="90" spans="1:8" ht="15.75" thickBot="1" x14ac:dyDescent="0.3">
      <c r="A90" s="50"/>
      <c r="B90" s="45"/>
      <c r="C90" s="45"/>
      <c r="D90" s="45"/>
      <c r="E90" s="45"/>
      <c r="F90" s="45"/>
      <c r="G90" s="45"/>
      <c r="H90" s="46"/>
    </row>
    <row r="91" spans="1:8" ht="177" customHeight="1" thickBot="1" x14ac:dyDescent="0.3">
      <c r="A91" s="119" t="s">
        <v>20</v>
      </c>
      <c r="B91" s="127" t="s">
        <v>91</v>
      </c>
      <c r="C91" s="128"/>
      <c r="D91" s="128"/>
      <c r="E91" s="128"/>
      <c r="F91" s="128"/>
      <c r="G91" s="128"/>
      <c r="H91" s="129"/>
    </row>
    <row r="92" spans="1:8" x14ac:dyDescent="0.25">
      <c r="A92" s="50"/>
      <c r="B92" s="45"/>
      <c r="C92" s="45"/>
      <c r="D92" s="45"/>
      <c r="E92" s="45"/>
      <c r="F92" s="45"/>
      <c r="G92" s="45"/>
      <c r="H92" s="46"/>
    </row>
    <row r="93" spans="1:8" ht="15.75" x14ac:dyDescent="0.25">
      <c r="A93" s="116" t="s">
        <v>22</v>
      </c>
      <c r="B93" s="117"/>
      <c r="C93" s="117"/>
      <c r="D93" s="117"/>
      <c r="E93" s="117"/>
      <c r="F93" s="117"/>
      <c r="G93" s="117"/>
      <c r="H93" s="118"/>
    </row>
    <row r="94" spans="1:8" x14ac:dyDescent="0.25">
      <c r="A94" s="50"/>
      <c r="B94" s="45"/>
      <c r="C94" s="45"/>
      <c r="D94" s="45"/>
      <c r="E94" s="45"/>
      <c r="F94" s="45"/>
      <c r="G94" s="45"/>
      <c r="H94" s="46"/>
    </row>
    <row r="95" spans="1:8" ht="31.5" customHeight="1" x14ac:dyDescent="0.25">
      <c r="A95" s="119" t="s">
        <v>23</v>
      </c>
      <c r="B95" s="62" t="s">
        <v>92</v>
      </c>
      <c r="C95" s="62"/>
      <c r="D95" s="62"/>
      <c r="E95" s="62"/>
      <c r="F95" s="62"/>
      <c r="G95" s="62"/>
      <c r="H95" s="63"/>
    </row>
    <row r="96" spans="1:8" ht="42.75" customHeight="1" x14ac:dyDescent="0.25">
      <c r="A96" s="130" t="s">
        <v>25</v>
      </c>
      <c r="B96" s="62" t="s">
        <v>93</v>
      </c>
      <c r="C96" s="62"/>
      <c r="D96" s="62"/>
      <c r="E96" s="62"/>
      <c r="F96" s="62"/>
      <c r="G96" s="62"/>
      <c r="H96" s="63"/>
    </row>
    <row r="97" spans="1:8" ht="36" customHeight="1" x14ac:dyDescent="0.25">
      <c r="A97" s="130" t="s">
        <v>27</v>
      </c>
      <c r="B97" s="62" t="s">
        <v>94</v>
      </c>
      <c r="C97" s="62"/>
      <c r="D97" s="62"/>
      <c r="E97" s="62"/>
      <c r="F97" s="62"/>
      <c r="G97" s="62"/>
      <c r="H97" s="63"/>
    </row>
    <row r="98" spans="1:8" x14ac:dyDescent="0.25">
      <c r="A98" s="50"/>
      <c r="B98" s="45"/>
      <c r="C98" s="45"/>
      <c r="D98" s="45"/>
      <c r="E98" s="45"/>
      <c r="F98" s="45"/>
      <c r="G98" s="45"/>
      <c r="H98" s="46"/>
    </row>
    <row r="99" spans="1:8" x14ac:dyDescent="0.25">
      <c r="B99" s="43" t="s">
        <v>96</v>
      </c>
    </row>
    <row r="100" spans="1:8" x14ac:dyDescent="0.25">
      <c r="B100" s="43" t="s">
        <v>97</v>
      </c>
    </row>
  </sheetData>
  <mergeCells count="69">
    <mergeCell ref="B97:H97"/>
    <mergeCell ref="C87:H87"/>
    <mergeCell ref="C89:H89"/>
    <mergeCell ref="B91:H91"/>
    <mergeCell ref="A93:H93"/>
    <mergeCell ref="B95:H95"/>
    <mergeCell ref="B96:H96"/>
    <mergeCell ref="A75:H75"/>
    <mergeCell ref="A77:H77"/>
    <mergeCell ref="A79:H79"/>
    <mergeCell ref="A80:H80"/>
    <mergeCell ref="A83:H83"/>
    <mergeCell ref="C85:H85"/>
    <mergeCell ref="B69:H69"/>
    <mergeCell ref="B70:H70"/>
    <mergeCell ref="B71:H71"/>
    <mergeCell ref="B72:H72"/>
    <mergeCell ref="B73:H73"/>
    <mergeCell ref="B74:H74"/>
    <mergeCell ref="B63:H63"/>
    <mergeCell ref="B64:H64"/>
    <mergeCell ref="B65:H65"/>
    <mergeCell ref="B66:H66"/>
    <mergeCell ref="B67:H67"/>
    <mergeCell ref="B68:H68"/>
    <mergeCell ref="A55:H55"/>
    <mergeCell ref="A57:H57"/>
    <mergeCell ref="B59:H59"/>
    <mergeCell ref="B60:H60"/>
    <mergeCell ref="B61:H61"/>
    <mergeCell ref="B62:H62"/>
    <mergeCell ref="A37:B37"/>
    <mergeCell ref="C37:D37"/>
    <mergeCell ref="E37:F37"/>
    <mergeCell ref="G37:H37"/>
    <mergeCell ref="A39:H39"/>
    <mergeCell ref="C41:D41"/>
    <mergeCell ref="E41:F41"/>
    <mergeCell ref="G41:H41"/>
    <mergeCell ref="A32:H32"/>
    <mergeCell ref="A34:H34"/>
    <mergeCell ref="A36:B36"/>
    <mergeCell ref="C36:D36"/>
    <mergeCell ref="E36:F36"/>
    <mergeCell ref="G36:H36"/>
    <mergeCell ref="C22:H22"/>
    <mergeCell ref="B24:H24"/>
    <mergeCell ref="A26:H26"/>
    <mergeCell ref="B28:H28"/>
    <mergeCell ref="B29:H29"/>
    <mergeCell ref="B30:H30"/>
    <mergeCell ref="B11:H11"/>
    <mergeCell ref="B13:H13"/>
    <mergeCell ref="B14:H14"/>
    <mergeCell ref="A16:H16"/>
    <mergeCell ref="C18:H18"/>
    <mergeCell ref="C20:H20"/>
    <mergeCell ref="A5:H5"/>
    <mergeCell ref="A6:H6"/>
    <mergeCell ref="A7:H7"/>
    <mergeCell ref="A8:H8"/>
    <mergeCell ref="A9:H9"/>
    <mergeCell ref="A10:H10"/>
    <mergeCell ref="B1:H1"/>
    <mergeCell ref="B2:C2"/>
    <mergeCell ref="D2:F2"/>
    <mergeCell ref="B3:C3"/>
    <mergeCell ref="D3:F3"/>
    <mergeCell ref="A4:H4"/>
  </mergeCells>
  <dataValidations count="16">
    <dataValidation allowBlank="1" showInputMessage="1" showErrorMessage="1" prompt="Monto ejecutado en el trimestre" sqref="F42:F53" xr:uid="{4C98F6A6-1816-408D-8722-AD4D836A3EE6}"/>
    <dataValidation allowBlank="1" showInputMessage="1" showErrorMessage="1" prompt="Meta alcanzada en el trimestre" sqref="E42:E53" xr:uid="{4F9C4943-ECEA-4D24-931F-377B3783853F}"/>
    <dataValidation allowBlank="1" showInputMessage="1" showErrorMessage="1" prompt="Monto presupuestado para el producto" sqref="D42:D53" xr:uid="{4C06A668-27BD-444E-8391-3B5C3EBACD79}"/>
    <dataValidation allowBlank="1" showInputMessage="1" showErrorMessage="1" prompt="Meta anual del indicador" sqref="C42:C53" xr:uid="{7764331B-AD21-4FB2-9091-DC40E9D3B8CB}"/>
    <dataValidation allowBlank="1" showInputMessage="1" showErrorMessage="1" prompt="Nombre del indicador" sqref="B42:B53" xr:uid="{9F39E955-89EB-435A-AFB4-DD0FC2EFB4D0}"/>
    <dataValidation allowBlank="1" showInputMessage="1" showErrorMessage="1" prompt="Nombre de cada producto" sqref="A42:A53" xr:uid="{A09871E5-1DF2-4DFE-BFB9-0636842CB4BC}"/>
    <dataValidation allowBlank="1" showInputMessage="1" showErrorMessage="1" prompt="¿En qué consiste el programa?" sqref="B29:H29" xr:uid="{7200CAFC-78A2-4549-9283-6E75FB16B3A4}"/>
    <dataValidation allowBlank="1" showInputMessage="1" showErrorMessage="1" prompt="Presupuesto del programa" sqref="A37:F37" xr:uid="{91D50826-4567-443B-BA89-877DACFC57B1}"/>
    <dataValidation allowBlank="1" showInputMessage="1" showErrorMessage="1" prompt="Oportunidades de mejora identificadas" sqref="A79:H79" xr:uid="{7CDDFFB6-6860-41CC-984F-004F0C23A6E5}"/>
    <dataValidation allowBlank="1" showInputMessage="1" showErrorMessage="1" prompt="De existir desvío, explicar razones." sqref="B73:H73" xr:uid="{26E29F77-9BD7-45AE-9B54-DA1F04C35A28}"/>
    <dataValidation allowBlank="1" showInputMessage="1" showErrorMessage="1" prompt="1. Describir lo plasmado en el presupuesto_x000a_2. Describir lo alcanzado en términos financieros y de producción " sqref="B61:H72" xr:uid="{FD94A5CB-7A96-420F-BC6E-23E10863AFE3}"/>
    <dataValidation allowBlank="1" showInputMessage="1" showErrorMessage="1" prompt="¿En qué consiste el producto? su objetivo" sqref="B60:H60" xr:uid="{86ADAD16-7896-4F1F-9DF5-FC46132B9036}"/>
    <dataValidation allowBlank="1" showInputMessage="1" showErrorMessage="1" prompt="Nombre del producto" sqref="B59:H59" xr:uid="{B6478B88-C9CB-45A9-990E-6DDFB31BF67C}"/>
    <dataValidation allowBlank="1" showInputMessage="1" showErrorMessage="1" prompt="¿A quién va dirigido el programa?, ¿qué característica tiene esta población que requiere ser beneficiada?" sqref="B30:H30" xr:uid="{FB4C755F-0E71-42C4-BB91-46611695D485}"/>
    <dataValidation allowBlank="1" showInputMessage="1" prompt="Nombre del capítulo" sqref="B11:H11" xr:uid="{E039DAFD-A0A1-4313-B3FC-07DB0C3C55EA}"/>
    <dataValidation allowBlank="1" sqref="A11" xr:uid="{B8D3F712-C579-47BC-85F1-DD1BC68F8D8A}"/>
  </dataValidations>
  <pageMargins left="0.7" right="0.7" top="0.75" bottom="0.75" header="0.3" footer="0.3"/>
  <pageSetup scale="74" orientation="portrait" r:id="rId1"/>
  <rowBreaks count="2" manualBreakCount="2">
    <brk id="38" max="16383" man="1"/>
    <brk id="66" max="16383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ódigo" prompt="Digitar/seleccionar el código del Objetivo Específico actual" xr:uid="{00475422-A620-4029-A9FE-297468307B21}">
          <x14:formula1>
            <xm:f>'[MetasFisicas2023Ene-Jun2023R (002).xlsx]Validacion datos'!#REF!</xm:f>
          </x14:formula1>
          <xm:sqref>B22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Herrera Luna</dc:creator>
  <cp:lastModifiedBy>Tomas Herrera Luna</cp:lastModifiedBy>
  <cp:lastPrinted>2023-07-21T17:09:32Z</cp:lastPrinted>
  <dcterms:created xsi:type="dcterms:W3CDTF">2023-07-21T17:06:51Z</dcterms:created>
  <dcterms:modified xsi:type="dcterms:W3CDTF">2023-07-21T17:10:28Z</dcterms:modified>
</cp:coreProperties>
</file>