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Informes Trimestrales Presupuesto\"/>
    </mc:Choice>
  </mc:AlternateContent>
  <xr:revisionPtr revIDLastSave="0" documentId="8_{F808F183-D78B-4C51-90BD-C129445097D4}" xr6:coauthVersionLast="36" xr6:coauthVersionMax="36" xr10:uidLastSave="{00000000-0000-0000-0000-000000000000}"/>
  <bookViews>
    <workbookView xWindow="0" yWindow="0" windowWidth="28800" windowHeight="12225" xr2:uid="{D7AA1EB9-F98A-4EFE-82E1-3C54D052D69A}"/>
  </bookViews>
  <sheets>
    <sheet name="Hoja1" sheetId="1" r:id="rId1"/>
  </sheets>
  <externalReferences>
    <externalReference r:id="rId2"/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F45" i="1"/>
  <c r="D35" i="1"/>
  <c r="D36" i="1"/>
  <c r="D37" i="1"/>
  <c r="D38" i="1"/>
  <c r="D39" i="1"/>
  <c r="D40" i="1"/>
  <c r="D41" i="1"/>
  <c r="D42" i="1"/>
  <c r="D43" i="1"/>
  <c r="D44" i="1"/>
  <c r="D4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E31" i="1"/>
  <c r="C31" i="1"/>
  <c r="G31" i="1"/>
  <c r="A31" i="1"/>
  <c r="C21" i="1"/>
  <c r="B19" i="1"/>
  <c r="C19" i="1"/>
  <c r="B17" i="1"/>
  <c r="C17" i="1"/>
</calcChain>
</file>

<file path=xl/sharedStrings.xml><?xml version="1.0" encoding="utf-8"?>
<sst xmlns="http://schemas.openxmlformats.org/spreadsheetml/2006/main" count="122" uniqueCount="98">
  <si>
    <t>Código</t>
  </si>
  <si>
    <t>Documento Relacionado</t>
  </si>
  <si>
    <t>Fecha Versión</t>
  </si>
  <si>
    <t>Versión</t>
  </si>
  <si>
    <t>DEC-FOR013</t>
  </si>
  <si>
    <t>Lineamientos para la Ejecución Presupuestaria 2019 de las Empresas Públicas no Financieras e Instituciones Públicas Financieras</t>
  </si>
  <si>
    <t>28/03/2019</t>
  </si>
  <si>
    <t>I -Información Instituciónal</t>
  </si>
  <si>
    <t>I.I - Completar los datos requeridos sobre la institución</t>
  </si>
  <si>
    <t>Capítulo</t>
  </si>
  <si>
    <t>5006 / 2023</t>
  </si>
  <si>
    <t>Misión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</si>
  <si>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</si>
  <si>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Visión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</si>
  <si>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</si>
  <si>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II. Contribución a la Estrategia Nacional de Desarrollo</t>
  </si>
  <si>
    <t>Eje estratégico:</t>
  </si>
  <si>
    <t>Objetivo general:</t>
  </si>
  <si>
    <t>Objetivo(s) específico(s):</t>
  </si>
  <si>
    <t>3.5.4</t>
  </si>
  <si>
    <t>Línea(s) de acción:</t>
  </si>
  <si>
    <t xml:space="preserve"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
</t>
  </si>
  <si>
    <t>III. Información del Programa</t>
  </si>
  <si>
    <t>Nombre:</t>
  </si>
  <si>
    <t>11- Fomento y Desarrollo de la Industria Manufacturera</t>
  </si>
  <si>
    <t>Descripción: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</si>
  <si>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</si>
  <si>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</si>
  <si>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Industrias manufactureras, emprendedores, inversionistas 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</si>
  <si>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</si>
  <si>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</si>
  <si>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</si>
  <si>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</si>
  <si>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</si>
  <si>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</si>
  <si>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</si>
  <si>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</si>
  <si>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</si>
  <si>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</si>
  <si>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</si>
  <si>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</si>
  <si>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</si>
  <si>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</si>
  <si>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</si>
  <si>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</si>
  <si>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</si>
  <si>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</si>
  <si>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Dirección y Coordinación</t>
  </si>
  <si>
    <t>soportes</t>
  </si>
  <si>
    <t>Servicio de Venta y arrendamiento de espacios fisicos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</si>
  <si>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</si>
  <si>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</si>
  <si>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</si>
  <si>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</si>
  <si>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</si>
  <si>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</si>
  <si>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</si>
  <si>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</si>
  <si>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</si>
  <si>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</si>
  <si>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</si>
  <si>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</si>
  <si>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</si>
  <si>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</si>
  <si>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</si>
  <si>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</si>
  <si>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V. Análisis de los Logros y Desviaciones</t>
  </si>
  <si>
    <t>V.I - Información de Logros y Desviaciones por Producto</t>
  </si>
  <si>
    <t xml:space="preserve">Producto: </t>
  </si>
  <si>
    <t xml:space="preserve">Dirección y Coordinación </t>
  </si>
  <si>
    <t xml:space="preserve">Descripción del producto: </t>
  </si>
  <si>
    <t>Consiste en todo el personal administrativo y gerencial, los servicios administrativos y básicos necesarios para la operación de la institución, con el objetivo del desarrollo de los diferentes programas.</t>
  </si>
  <si>
    <t>Logros alcanzados:</t>
  </si>
  <si>
    <t>(1.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presupuestado.)</t>
  </si>
  <si>
    <t>Causas y justificación del desvío:</t>
  </si>
  <si>
    <t>(de haber un desvío en función de lo que se previó ejecutar en el semestre, si fue superior o inferior, explicar las razones.)</t>
  </si>
  <si>
    <t>Servicio de Ventas y Arrendamientos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</si>
  <si>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</si>
  <si>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(1. Se repararon y se ofrecieron los servicios a los diferente parques y distritos industriales.                
2.  La construccion de los parque se efectua, mediante aportes del Gobierno Central,  prometido para dichos fines, los cuales han sido presupuestados.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</si>
  <si>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</si>
  <si>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</si>
  <si>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1. Se desarrollaron las diferente metas y actividades propuestas                  
2. Metas logradas</t>
  </si>
  <si>
    <t>Esta cuenta plasma los desembolsos realizados al Consejo Nacional de Zonas Francas de Exportacion, por la operacion de los parques de Zona Franca.</t>
  </si>
  <si>
    <t>Meta cumplida.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</si>
  <si>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</si>
  <si>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</si>
  <si>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(registrar las oportunidades de mejora identificadas)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</si>
  <si>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</si>
  <si>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>DESARROLLO PRODUCTIVO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</si>
  <si>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</si>
  <si>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</si>
  <si>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 xml:space="preserve">3.5.4.1 Mejorar y fortalecer las condiciones de operación para todas las ramas  manufactureras, acordes con estándares internacionales, a fin de elevar la eficiencia sistémica del país, ampliar las interrelaciones productivas y generar empleo decente.
3.5.4.2 Apoyar el incremento de la eficiencia y productividad de las empresas manufactureras, incluyendo, entre otros, asesoría en la reorganización de los procesos productivos y adquisición de tecnología, conforme a las mejores prácticas internacionales.
3.5.4.3 Apoyar la integración de complejos productivos que generen economías de aglomeración y encadenamientos en la producción manufacturera (clústeres y parques industriales, entre otros).
3.5.4.5 Apoyar el desarrollo de una cultura de calidad, innovación y exportación en la producción manufacturera nacional.
</t>
  </si>
  <si>
    <t>(tomar de la programática de la institución)</t>
  </si>
  <si>
    <t>(narrativa que responde a la pregunta ¿en qué consiste el programa?)</t>
  </si>
  <si>
    <t>(a quién (población o institución) va dirigido el programa?, qué característica tiene esta población que requiere ser beneficiada?)</t>
  </si>
  <si>
    <t>Informe de Evaluación Trimestral de las Metas Físicas-Financieras Abril-Junio 2023</t>
  </si>
  <si>
    <t xml:space="preserve">LIC. JOSE CALAZAN </t>
  </si>
  <si>
    <t>ENC. SECCION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</si>
</sst>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  <numFmt numFmtId="167" formatCode="[$-10409]#,##0;\-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  <xf numFmtId="0" fontId="6" fillId="4" borderId="17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18" xfId="0" applyFont="1" applyFill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vertical="center"/>
    </xf>
    <xf numFmtId="49" fontId="9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0" xfId="0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/>
    <xf numFmtId="0" fontId="0" fillId="0" borderId="0" xfId="0" applyFont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18" xfId="0" applyFont="1" applyBorder="1" applyAlignment="1" applyProtection="1"/>
    <xf numFmtId="0" fontId="9" fillId="6" borderId="19" xfId="0" applyFont="1" applyFill="1" applyBorder="1" applyAlignment="1" applyProtection="1">
      <alignment horizontal="center" wrapText="1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vertical="center" wrapText="1"/>
    </xf>
    <xf numFmtId="0" fontId="12" fillId="6" borderId="23" xfId="0" applyNumberFormat="1" applyFont="1" applyFill="1" applyBorder="1" applyAlignment="1" applyProtection="1">
      <alignment horizontal="center" vertical="center" wrapText="1" readingOrder="1"/>
    </xf>
    <xf numFmtId="0" fontId="12" fillId="6" borderId="24" xfId="0" applyNumberFormat="1" applyFont="1" applyFill="1" applyBorder="1" applyAlignment="1" applyProtection="1">
      <alignment horizontal="center" vertical="center" wrapText="1" readingOrder="1"/>
    </xf>
    <xf numFmtId="0" fontId="12" fillId="6" borderId="25" xfId="0" applyNumberFormat="1" applyFont="1" applyFill="1" applyBorder="1" applyAlignment="1" applyProtection="1">
      <alignment horizontal="center" vertical="center" wrapText="1" readingOrder="1"/>
    </xf>
    <xf numFmtId="0" fontId="12" fillId="6" borderId="26" xfId="0" applyNumberFormat="1" applyFont="1" applyFill="1" applyBorder="1" applyAlignment="1" applyProtection="1">
      <alignment horizontal="center" vertical="center" wrapText="1" readingOrder="1"/>
    </xf>
    <xf numFmtId="39" fontId="13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3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3" fillId="7" borderId="28" xfId="2" applyNumberFormat="1" applyFont="1" applyFill="1" applyBorder="1" applyAlignment="1" applyProtection="1">
      <alignment horizontal="center" vertical="center" wrapText="1" readingOrder="1"/>
    </xf>
    <xf numFmtId="10" fontId="13" fillId="7" borderId="29" xfId="2" applyNumberFormat="1" applyFont="1" applyFill="1" applyBorder="1" applyAlignment="1" applyProtection="1">
      <alignment horizontal="center" vertical="center" wrapText="1" readingOrder="1"/>
    </xf>
    <xf numFmtId="0" fontId="0" fillId="0" borderId="17" xfId="0" applyBorder="1" applyProtection="1"/>
    <xf numFmtId="0" fontId="0" fillId="0" borderId="0" xfId="0" applyBorder="1" applyProtection="1"/>
    <xf numFmtId="0" fontId="14" fillId="8" borderId="28" xfId="0" applyNumberFormat="1" applyFont="1" applyFill="1" applyBorder="1" applyAlignment="1" applyProtection="1">
      <alignment horizontal="center" vertical="center" wrapText="1" readingOrder="1"/>
    </xf>
    <xf numFmtId="0" fontId="13" fillId="6" borderId="28" xfId="0" applyNumberFormat="1" applyFont="1" applyFill="1" applyBorder="1" applyAlignment="1" applyProtection="1">
      <alignment vertical="top" wrapText="1"/>
    </xf>
    <xf numFmtId="0" fontId="13" fillId="6" borderId="29" xfId="0" applyNumberFormat="1" applyFont="1" applyFill="1" applyBorder="1" applyAlignment="1" applyProtection="1">
      <alignment vertical="top" wrapText="1"/>
    </xf>
    <xf numFmtId="0" fontId="15" fillId="8" borderId="30" xfId="0" applyNumberFormat="1" applyFont="1" applyFill="1" applyBorder="1" applyAlignment="1" applyProtection="1">
      <alignment horizontal="center" vertical="center" wrapText="1" readingOrder="1"/>
    </xf>
    <xf numFmtId="0" fontId="15" fillId="8" borderId="31" xfId="0" applyNumberFormat="1" applyFont="1" applyFill="1" applyBorder="1" applyAlignment="1" applyProtection="1">
      <alignment horizontal="center" vertical="center" wrapText="1" readingOrder="1"/>
    </xf>
    <xf numFmtId="0" fontId="15" fillId="8" borderId="32" xfId="0" applyNumberFormat="1" applyFont="1" applyFill="1" applyBorder="1" applyAlignment="1" applyProtection="1">
      <alignment horizontal="center" vertical="center" wrapText="1" readingOrder="1"/>
    </xf>
    <xf numFmtId="0" fontId="16" fillId="0" borderId="24" xfId="0" applyNumberFormat="1" applyFont="1" applyFill="1" applyBorder="1" applyAlignment="1" applyProtection="1">
      <alignment vertical="top" wrapText="1"/>
      <protection locked="0"/>
    </xf>
    <xf numFmtId="0" fontId="16" fillId="0" borderId="28" xfId="0" applyNumberFormat="1" applyFont="1" applyFill="1" applyBorder="1" applyAlignment="1" applyProtection="1">
      <alignment vertical="top" wrapText="1"/>
      <protection locked="0"/>
    </xf>
    <xf numFmtId="9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43" fontId="17" fillId="0" borderId="33" xfId="1" applyFont="1" applyBorder="1" applyAlignment="1" applyProtection="1">
      <alignment horizontal="center" vertical="center" wrapText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6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4" xfId="0" applyNumberFormat="1" applyFont="1" applyFill="1" applyBorder="1" applyAlignment="1" applyProtection="1">
      <alignment vertical="top" wrapText="1"/>
      <protection locked="0"/>
    </xf>
    <xf numFmtId="167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Fill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5" xfId="0" applyNumberFormat="1" applyFont="1" applyFill="1" applyBorder="1" applyAlignment="1" applyProtection="1">
      <alignment vertical="top" wrapText="1"/>
      <protection locked="0"/>
    </xf>
    <xf numFmtId="167" fontId="16" fillId="0" borderId="34" xfId="0" applyNumberFormat="1" applyFont="1" applyFill="1" applyBorder="1" applyAlignment="1" applyProtection="1">
      <alignment horizontal="center" vertical="center" wrapText="1" readingOrder="1"/>
      <protection locked="0"/>
    </xf>
    <xf numFmtId="165" fontId="19" fillId="0" borderId="34" xfId="0" applyNumberFormat="1" applyFont="1" applyFill="1" applyBorder="1" applyAlignment="1" applyProtection="1">
      <alignment horizontal="center" vertical="center" wrapText="1" readingOrder="1"/>
      <protection locked="0"/>
    </xf>
    <xf numFmtId="167" fontId="19" fillId="0" borderId="34" xfId="0" applyNumberFormat="1" applyFont="1" applyFill="1" applyBorder="1" applyAlignment="1" applyProtection="1">
      <alignment horizontal="center" vertical="center" wrapText="1"/>
      <protection locked="0"/>
    </xf>
    <xf numFmtId="10" fontId="19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6" fontId="19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9" borderId="0" xfId="0" applyFont="1" applyFill="1" applyBorder="1" applyAlignment="1" applyProtection="1">
      <alignment horizontal="left" vertical="center" wrapText="1"/>
      <protection locked="0"/>
    </xf>
    <xf numFmtId="0" fontId="0" fillId="9" borderId="6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 vertical="center" wrapText="1"/>
    </xf>
    <xf numFmtId="0" fontId="7" fillId="5" borderId="18" xfId="0" applyFont="1" applyFill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Protection="1"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Protection="1"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9" fillId="6" borderId="19" xfId="0" applyFont="1" applyFill="1" applyBorder="1" applyAlignment="1" applyProtection="1">
      <alignment horizontal="center" wrapText="1"/>
      <protection locked="0"/>
    </xf>
    <xf numFmtId="0" fontId="9" fillId="6" borderId="22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 applyProtection="1">
      <alignment horizontal="left" wrapText="1"/>
      <protection locked="0"/>
    </xf>
    <xf numFmtId="0" fontId="10" fillId="6" borderId="20" xfId="0" applyFont="1" applyFill="1" applyBorder="1" applyAlignment="1" applyProtection="1">
      <alignment horizontal="left" wrapText="1"/>
      <protection locked="0"/>
    </xf>
    <xf numFmtId="0" fontId="10" fillId="6" borderId="21" xfId="0" applyFont="1" applyFill="1" applyBorder="1" applyAlignment="1" applyProtection="1">
      <alignment horizontal="left" wrapText="1"/>
      <protection locked="0"/>
    </xf>
    <xf numFmtId="0" fontId="5" fillId="0" borderId="2" xfId="0" applyNumberFormat="1" applyFont="1" applyFill="1" applyBorder="1" applyAlignment="1" applyProtection="1">
      <alignment vertical="center" wrapText="1" readingOrder="1"/>
      <protection locked="0"/>
    </xf>
    <xf numFmtId="0" fontId="5" fillId="0" borderId="3" xfId="0" applyNumberFormat="1" applyFont="1" applyFill="1" applyBorder="1" applyAlignment="1" applyProtection="1">
      <alignment vertical="center" wrapText="1" readingOrder="1"/>
      <protection locked="0"/>
    </xf>
    <xf numFmtId="0" fontId="5" fillId="0" borderId="4" xfId="0" applyNumberFormat="1" applyFont="1" applyFill="1" applyBorder="1" applyAlignment="1" applyProtection="1">
      <alignment vertical="center" wrapText="1" readingOrder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37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19049</xdr:rowOff>
    </xdr:from>
    <xdr:to>
      <xdr:col>0</xdr:col>
      <xdr:colOff>1485900</xdr:colOff>
      <xdr:row>2</xdr:row>
      <xdr:rowOff>422655</xdr:rowOff>
    </xdr:to>
    <xdr:pic>
      <xdr:nvPicPr>
        <xdr:cNvPr id="2" name="Imagen 1" descr="LOGO 100%">
          <a:extLst>
            <a:ext uri="{FF2B5EF4-FFF2-40B4-BE49-F238E27FC236}">
              <a16:creationId xmlns:a16="http://schemas.microsoft.com/office/drawing/2014/main" id="{C24AACC6-52E7-4B77-948F-8C53FF80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19049"/>
          <a:ext cx="1438275" cy="95605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rrera/AppData/Local/Microsoft/Windows/INetCache/Content.Outlook/2DWVMXYT/MetasFisicas2023Ene-Jun2023R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Desktop/EscritorioJCG/2023/AnteProyPresupuesto2023B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Ingresos2023"/>
      <sheetName val="CalcGASTO2022"/>
      <sheetName val="Proyect2022"/>
      <sheetName val="Hoja1"/>
      <sheetName val="Producto"/>
      <sheetName val="Producto (2)"/>
      <sheetName val="Hoja2"/>
      <sheetName val="Estructura"/>
      <sheetName val="Producto (3)"/>
    </sheetNames>
    <sheetDataSet>
      <sheetData sheetId="0"/>
      <sheetData sheetId="1"/>
      <sheetData sheetId="2"/>
      <sheetData sheetId="3"/>
      <sheetData sheetId="4">
        <row r="272">
          <cell r="L272">
            <v>964708658.54385114</v>
          </cell>
          <cell r="M272">
            <v>475697964.20869303</v>
          </cell>
          <cell r="N272">
            <v>7303300</v>
          </cell>
          <cell r="O272">
            <v>12295615.165466046</v>
          </cell>
          <cell r="P272">
            <v>9221711.374099534</v>
          </cell>
          <cell r="Q272">
            <v>6147807.582733023</v>
          </cell>
          <cell r="R272">
            <v>9221711.374099534</v>
          </cell>
          <cell r="S272">
            <v>6147807.582733023</v>
          </cell>
          <cell r="T272">
            <v>12295615.165466046</v>
          </cell>
          <cell r="U272">
            <v>9221711.374099534</v>
          </cell>
          <cell r="V272">
            <v>417155414.71646136</v>
          </cell>
        </row>
      </sheetData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4DAF1-5978-4BA8-AE18-72D57C4BC906}" name="Tabla1" displayName="Tabla1" ref="A34:H45" totalsRowShown="0" headerRowDxfId="12" dataDxfId="11" headerRowBorderDxfId="9" tableBorderDxfId="10" totalsRowBorderDxfId="8">
  <autoFilter ref="A34:H45" xr:uid="{E3818CC7-BD4F-4BD8-8897-ADD40D82C144}"/>
  <tableColumns count="8">
    <tableColumn id="1" xr3:uid="{44DE0CAF-B8CE-485F-80D1-187E1D5F41A5}" name="Producto" dataDxfId="7"/>
    <tableColumn id="2" xr3:uid="{347E2C63-5A80-4F1F-A53F-B7EAFADA5757}" name="Indicador" dataDxfId="6"/>
    <tableColumn id="3" xr3:uid="{5881F259-3F70-4292-A2AA-2FEF8943C4A6}" name="Metas_x000a_(A)" dataDxfId="5"/>
    <tableColumn id="4" xr3:uid="{F5F289F6-F0B9-42E7-8FA7-1566D4EA6C45}" name="Monto Financiero _x000a_(B)" dataDxfId="4">
      <calculatedColumnFormula>SUM(D31:D34)</calculatedColumnFormula>
    </tableColumn>
    <tableColumn id="5" xr3:uid="{7B6C7D60-22F1-4F7B-A364-04D602264291}" name="Ejecución Física Trimestral _x000a_(C)" dataDxfId="3"/>
    <tableColumn id="6" xr3:uid="{4E9DE1E2-26F7-4E74-A556-DDC83BDCF490}" name="Ejecución Financiera Trimestral_x000a_ (D)" dataDxfId="2"/>
    <tableColumn id="7" xr3:uid="{A2635620-5920-4E51-AA2E-C888F8151480}" name="Física %_x000a_ E=C/A" dataDxfId="1" dataCellStyle="Porcentaje">
      <calculatedColumnFormula>IF(E35&gt;0,E35/C35,0)</calculatedColumnFormula>
    </tableColumn>
    <tableColumn id="8" xr3:uid="{1F3B8D81-91A9-4BFB-A992-B6A4FBDB903D}" name="Financiero % _x000a_F=D/B" dataDxfId="0">
      <calculatedColumnFormula>IF(F35&gt;0,F35/D35,0)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2E2B-DA9E-4DB2-9E32-E449FC140977}">
  <dimension ref="A1:H90"/>
  <sheetViews>
    <sheetView tabSelected="1" zoomScaleNormal="100" workbookViewId="0">
      <selection activeCell="K93" sqref="K93:K94"/>
    </sheetView>
  </sheetViews>
  <sheetFormatPr baseColWidth="10" defaultRowHeight="15" x14ac:dyDescent="0.25"/>
  <cols>
    <col min="1" max="1" width="32.42578125" customWidth="1"/>
    <col min="6" max="6" width="15.42578125" customWidth="1"/>
    <col min="7" max="7" width="13.140625" customWidth="1"/>
    <col min="8" max="8" width="23.7109375" customWidth="1"/>
  </cols>
  <sheetData>
    <row r="1" spans="1:8" ht="21.75" thickBot="1" x14ac:dyDescent="0.3">
      <c r="A1" s="1"/>
      <c r="B1" s="2" t="s">
        <v>95</v>
      </c>
      <c r="C1" s="3"/>
      <c r="D1" s="3"/>
      <c r="E1" s="3"/>
      <c r="F1" s="3"/>
      <c r="G1" s="3"/>
      <c r="H1" s="4"/>
    </row>
    <row r="2" spans="1:8" ht="21.75" thickBot="1" x14ac:dyDescent="0.3">
      <c r="A2" s="5"/>
      <c r="B2" s="6" t="s">
        <v>0</v>
      </c>
      <c r="C2" s="7"/>
      <c r="D2" s="6" t="s">
        <v>1</v>
      </c>
      <c r="E2" s="7"/>
      <c r="F2" s="8"/>
      <c r="G2" s="9" t="s">
        <v>2</v>
      </c>
      <c r="H2" s="10" t="s">
        <v>3</v>
      </c>
    </row>
    <row r="3" spans="1:8" ht="54.75" customHeight="1" thickBot="1" x14ac:dyDescent="0.3">
      <c r="A3" s="11"/>
      <c r="B3" s="12" t="s">
        <v>4</v>
      </c>
      <c r="C3" s="13"/>
      <c r="D3" s="12" t="s">
        <v>5</v>
      </c>
      <c r="E3" s="13"/>
      <c r="F3" s="14"/>
      <c r="G3" s="15" t="s">
        <v>6</v>
      </c>
      <c r="H3" s="16">
        <v>0</v>
      </c>
    </row>
    <row r="4" spans="1:8" x14ac:dyDescent="0.25">
      <c r="A4" s="17"/>
      <c r="B4" s="18"/>
      <c r="C4" s="18"/>
      <c r="D4" s="19"/>
      <c r="E4" s="19"/>
      <c r="F4" s="19"/>
      <c r="G4" s="18"/>
      <c r="H4" s="20"/>
    </row>
    <row r="5" spans="1:8" x14ac:dyDescent="0.25">
      <c r="A5" s="21"/>
      <c r="B5" s="22"/>
      <c r="C5" s="22"/>
      <c r="D5" s="22"/>
      <c r="E5" s="22"/>
      <c r="F5" s="22"/>
      <c r="G5" s="22"/>
      <c r="H5" s="23"/>
    </row>
    <row r="6" spans="1:8" x14ac:dyDescent="0.25">
      <c r="A6" s="24"/>
      <c r="B6" s="19"/>
      <c r="C6" s="19"/>
      <c r="D6" s="19"/>
      <c r="E6" s="19"/>
      <c r="F6" s="19"/>
      <c r="G6" s="19"/>
      <c r="H6" s="25"/>
    </row>
    <row r="7" spans="1:8" ht="15.75" x14ac:dyDescent="0.25">
      <c r="A7" s="26" t="s">
        <v>7</v>
      </c>
      <c r="B7" s="27"/>
      <c r="C7" s="27"/>
      <c r="D7" s="27"/>
      <c r="E7" s="27"/>
      <c r="F7" s="27"/>
      <c r="G7" s="27"/>
      <c r="H7" s="28"/>
    </row>
    <row r="8" spans="1:8" x14ac:dyDescent="0.25">
      <c r="A8" s="24"/>
      <c r="B8" s="19"/>
      <c r="C8" s="19"/>
      <c r="D8" s="19"/>
      <c r="E8" s="19"/>
      <c r="F8" s="19"/>
      <c r="G8" s="19"/>
      <c r="H8" s="25"/>
    </row>
    <row r="9" spans="1:8" ht="15.75" x14ac:dyDescent="0.25">
      <c r="A9" s="29" t="s">
        <v>8</v>
      </c>
      <c r="B9" s="30"/>
      <c r="C9" s="30"/>
      <c r="D9" s="30"/>
      <c r="E9" s="30"/>
      <c r="F9" s="30"/>
      <c r="G9" s="30"/>
      <c r="H9" s="31"/>
    </row>
    <row r="10" spans="1:8" x14ac:dyDescent="0.25">
      <c r="A10" s="32"/>
      <c r="B10" s="33"/>
      <c r="C10" s="33"/>
      <c r="D10" s="33"/>
      <c r="E10" s="33"/>
      <c r="F10" s="33"/>
      <c r="G10" s="33"/>
      <c r="H10" s="34"/>
    </row>
    <row r="11" spans="1:8" ht="38.25" customHeight="1" thickBot="1" x14ac:dyDescent="0.3">
      <c r="A11" s="35" t="s">
        <v>9</v>
      </c>
      <c r="B11" s="36" t="s">
        <v>10</v>
      </c>
      <c r="C11" s="37"/>
      <c r="D11" s="37"/>
      <c r="E11" s="37"/>
      <c r="F11" s="37"/>
      <c r="G11" s="37"/>
      <c r="H11" s="38"/>
    </row>
    <row r="12" spans="1:8" ht="53.25" customHeight="1" thickBot="1" x14ac:dyDescent="0.3">
      <c r="A12" s="35" t="s">
        <v>11</v>
      </c>
      <c r="B12" s="42" t="s">
        <v>12</v>
      </c>
      <c r="C12" s="43"/>
      <c r="D12" s="43"/>
      <c r="E12" s="43"/>
      <c r="F12" s="43"/>
      <c r="G12" s="43"/>
      <c r="H12" s="44"/>
    </row>
    <row r="13" spans="1:8" ht="72.75" customHeight="1" thickBot="1" x14ac:dyDescent="0.3">
      <c r="A13" s="35" t="s">
        <v>13</v>
      </c>
      <c r="B13" s="42" t="s">
        <v>14</v>
      </c>
      <c r="C13" s="43"/>
      <c r="D13" s="43"/>
      <c r="E13" s="43"/>
      <c r="F13" s="43"/>
      <c r="G13" s="43"/>
      <c r="H13" s="44"/>
    </row>
    <row r="14" spans="1:8" x14ac:dyDescent="0.25">
      <c r="A14" s="45"/>
      <c r="B14" s="40"/>
      <c r="C14" s="40"/>
      <c r="D14" s="40"/>
      <c r="E14" s="40"/>
      <c r="F14" s="40"/>
      <c r="G14" s="40"/>
      <c r="H14" s="41"/>
    </row>
    <row r="15" spans="1:8" ht="15.75" x14ac:dyDescent="0.25">
      <c r="A15" s="26" t="s">
        <v>15</v>
      </c>
      <c r="B15" s="27"/>
      <c r="C15" s="27"/>
      <c r="D15" s="27"/>
      <c r="E15" s="27"/>
      <c r="F15" s="27"/>
      <c r="G15" s="27"/>
      <c r="H15" s="28"/>
    </row>
    <row r="16" spans="1:8" ht="4.5" customHeight="1" x14ac:dyDescent="0.25">
      <c r="A16" s="39"/>
      <c r="B16" s="46"/>
      <c r="C16" s="47"/>
      <c r="D16" s="47"/>
      <c r="E16" s="47"/>
      <c r="F16" s="47"/>
      <c r="G16" s="47"/>
      <c r="H16" s="48"/>
    </row>
    <row r="17" spans="1:8" x14ac:dyDescent="0.25">
      <c r="A17" s="35" t="s">
        <v>16</v>
      </c>
      <c r="B17" s="49">
        <f>_xlfn.NUMBERVALUE(LEFT($B$21,1))</f>
        <v>3</v>
      </c>
      <c r="C17" s="50" t="str">
        <f>IFERROR(VLOOKUP(B17,'[1]Validacion datos'!A2:B5,2,FALSE),"")</f>
        <v>DESARROLLO PRODUCTIVO</v>
      </c>
      <c r="D17" s="50"/>
      <c r="E17" s="50"/>
      <c r="F17" s="50"/>
      <c r="G17" s="50"/>
      <c r="H17" s="50"/>
    </row>
    <row r="18" spans="1:8" x14ac:dyDescent="0.25">
      <c r="A18" s="39"/>
      <c r="B18" s="46"/>
      <c r="C18" s="47"/>
      <c r="D18" s="47"/>
      <c r="E18" s="47"/>
      <c r="F18" s="47"/>
      <c r="G18" s="47"/>
      <c r="H18" s="48"/>
    </row>
    <row r="19" spans="1:8" ht="44.25" customHeight="1" x14ac:dyDescent="0.25">
      <c r="A19" s="35" t="s">
        <v>17</v>
      </c>
      <c r="B19" s="51">
        <f>_xlfn.NUMBERVALUE(LEFT(B21,3))</f>
        <v>3.5</v>
      </c>
      <c r="C19" s="50" t="str">
        <f>IFERROR(VLOOKUP(B19,'[1]Validacion datos'!A8:B26,2,FALSE),"")</f>
        <v>Estructura productiva sectorial y territorialmente adecuada, integrada competitivamente a la economía global y que aprovecha las oportunidades del mercado local.</v>
      </c>
      <c r="D19" s="50"/>
      <c r="E19" s="50"/>
      <c r="F19" s="50"/>
      <c r="G19" s="50"/>
      <c r="H19" s="50"/>
    </row>
    <row r="20" spans="1:8" x14ac:dyDescent="0.25">
      <c r="A20" s="45"/>
      <c r="B20" s="52"/>
      <c r="C20" s="40"/>
      <c r="D20" s="40"/>
      <c r="E20" s="40"/>
      <c r="F20" s="40"/>
      <c r="G20" s="40"/>
      <c r="H20" s="41"/>
    </row>
    <row r="21" spans="1:8" ht="30.75" customHeight="1" x14ac:dyDescent="0.25">
      <c r="A21" s="35" t="s">
        <v>18</v>
      </c>
      <c r="B21" s="53" t="s">
        <v>19</v>
      </c>
      <c r="C21" s="54" t="str">
        <f>IFERROR(VLOOKUP(B21,'[1]Validacion datos'!D8:E64,2,FALSE),"")</f>
        <v>Desarrollar un sector manufacturero articulador del aparato productivo nacional, ambientalmente sostenible e integrado a los mercados globales con creciente escalamiento en las cadenas de valor</v>
      </c>
      <c r="D21" s="54"/>
      <c r="E21" s="54"/>
      <c r="F21" s="54"/>
      <c r="G21" s="54"/>
      <c r="H21" s="54"/>
    </row>
    <row r="22" spans="1:8" x14ac:dyDescent="0.25">
      <c r="A22" s="39"/>
      <c r="B22" s="40"/>
      <c r="C22" s="40"/>
      <c r="D22" s="40"/>
      <c r="E22" s="40"/>
      <c r="F22" s="40"/>
      <c r="G22" s="40"/>
      <c r="H22" s="41"/>
    </row>
    <row r="23" spans="1:8" ht="168.75" customHeight="1" x14ac:dyDescent="0.25">
      <c r="A23" s="35" t="s">
        <v>20</v>
      </c>
      <c r="B23" s="55" t="s">
        <v>21</v>
      </c>
      <c r="C23" s="55"/>
      <c r="D23" s="55"/>
      <c r="E23" s="55"/>
      <c r="F23" s="55"/>
      <c r="G23" s="55"/>
      <c r="H23" s="56"/>
    </row>
    <row r="24" spans="1:8" ht="15.75" x14ac:dyDescent="0.25">
      <c r="A24" s="26" t="s">
        <v>22</v>
      </c>
      <c r="B24" s="27"/>
      <c r="C24" s="27"/>
      <c r="D24" s="27"/>
      <c r="E24" s="27"/>
      <c r="F24" s="27"/>
      <c r="G24" s="27"/>
      <c r="H24" s="28"/>
    </row>
    <row r="25" spans="1:8" ht="27.75" customHeight="1" x14ac:dyDescent="0.25">
      <c r="A25" s="35" t="s">
        <v>23</v>
      </c>
      <c r="B25" s="57" t="s">
        <v>24</v>
      </c>
      <c r="C25" s="57"/>
      <c r="D25" s="57"/>
      <c r="E25" s="57"/>
      <c r="F25" s="57"/>
      <c r="G25" s="57"/>
      <c r="H25" s="58"/>
    </row>
    <row r="26" spans="1:8" ht="99" customHeight="1" x14ac:dyDescent="0.25">
      <c r="A26" s="59" t="s">
        <v>25</v>
      </c>
      <c r="B26" s="57" t="s">
        <v>26</v>
      </c>
      <c r="C26" s="57"/>
      <c r="D26" s="57"/>
      <c r="E26" s="57"/>
      <c r="F26" s="57"/>
      <c r="G26" s="57"/>
      <c r="H26" s="58"/>
    </row>
    <row r="27" spans="1:8" ht="45.75" customHeight="1" x14ac:dyDescent="0.25">
      <c r="A27" s="59" t="s">
        <v>27</v>
      </c>
      <c r="B27" s="57" t="s">
        <v>28</v>
      </c>
      <c r="C27" s="57"/>
      <c r="D27" s="57"/>
      <c r="E27" s="57"/>
      <c r="F27" s="57"/>
      <c r="G27" s="57"/>
      <c r="H27" s="58"/>
    </row>
    <row r="28" spans="1:8" ht="15.75" x14ac:dyDescent="0.25">
      <c r="A28" s="26" t="s">
        <v>29</v>
      </c>
      <c r="B28" s="27"/>
      <c r="C28" s="27"/>
      <c r="D28" s="27"/>
      <c r="E28" s="27"/>
      <c r="F28" s="27"/>
      <c r="G28" s="27"/>
      <c r="H28" s="28"/>
    </row>
    <row r="29" spans="1:8" ht="15.75" x14ac:dyDescent="0.25">
      <c r="A29" s="29" t="s">
        <v>30</v>
      </c>
      <c r="B29" s="30"/>
      <c r="C29" s="30"/>
      <c r="D29" s="30"/>
      <c r="E29" s="30"/>
      <c r="F29" s="30"/>
      <c r="G29" s="30"/>
      <c r="H29" s="31"/>
    </row>
    <row r="30" spans="1:8" ht="32.25" customHeight="1" x14ac:dyDescent="0.25">
      <c r="A30" s="60" t="s">
        <v>31</v>
      </c>
      <c r="B30" s="61"/>
      <c r="C30" s="62" t="s">
        <v>32</v>
      </c>
      <c r="D30" s="61"/>
      <c r="E30" s="62" t="s">
        <v>33</v>
      </c>
      <c r="F30" s="61"/>
      <c r="G30" s="62" t="s">
        <v>34</v>
      </c>
      <c r="H30" s="63"/>
    </row>
    <row r="31" spans="1:8" ht="28.5" customHeight="1" x14ac:dyDescent="0.25">
      <c r="A31" s="64">
        <f>+[2]Producto!$L$272</f>
        <v>964708658.54385114</v>
      </c>
      <c r="B31" s="65"/>
      <c r="C31" s="65">
        <f>+[2]Producto!$L$272</f>
        <v>964708658.54385114</v>
      </c>
      <c r="D31" s="65"/>
      <c r="E31" s="65">
        <f>+F45</f>
        <v>377929360.93000001</v>
      </c>
      <c r="F31" s="65"/>
      <c r="G31" s="66">
        <f>IF(E31&gt;0,E31/C31,0)</f>
        <v>0.39175491749027469</v>
      </c>
      <c r="H31" s="67"/>
    </row>
    <row r="32" spans="1:8" ht="20.25" customHeigh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21" customHeight="1" x14ac:dyDescent="0.25">
      <c r="A33" s="68"/>
      <c r="B33" s="69"/>
      <c r="C33" s="70" t="s">
        <v>36</v>
      </c>
      <c r="D33" s="71"/>
      <c r="E33" s="70" t="s">
        <v>37</v>
      </c>
      <c r="F33" s="70"/>
      <c r="G33" s="70" t="s">
        <v>38</v>
      </c>
      <c r="H33" s="72"/>
    </row>
    <row r="34" spans="1:8" ht="51" x14ac:dyDescent="0.25">
      <c r="A34" s="73" t="s">
        <v>39</v>
      </c>
      <c r="B34" s="74" t="s">
        <v>40</v>
      </c>
      <c r="C34" s="74" t="s">
        <v>41</v>
      </c>
      <c r="D34" s="74" t="s">
        <v>42</v>
      </c>
      <c r="E34" s="74" t="s">
        <v>43</v>
      </c>
      <c r="F34" s="74" t="s">
        <v>44</v>
      </c>
      <c r="G34" s="74" t="s">
        <v>45</v>
      </c>
      <c r="H34" s="75" t="s">
        <v>46</v>
      </c>
    </row>
    <row r="35" spans="1:8" ht="24" x14ac:dyDescent="0.25">
      <c r="A35" s="76" t="s">
        <v>47</v>
      </c>
      <c r="B35" s="77" t="s">
        <v>48</v>
      </c>
      <c r="C35" s="78">
        <v>1</v>
      </c>
      <c r="D35" s="79">
        <f>+[2]Producto!$M$272</f>
        <v>475697964.20869303</v>
      </c>
      <c r="E35" s="78">
        <v>0.5</v>
      </c>
      <c r="F35" s="80">
        <v>204783004.90000001</v>
      </c>
      <c r="G35" s="81">
        <f t="shared" ref="G35:H45" si="0">IF(E35&gt;0,E35/C35,0)</f>
        <v>0.5</v>
      </c>
      <c r="H35" s="82">
        <f t="shared" si="0"/>
        <v>0.43048955494406915</v>
      </c>
    </row>
    <row r="36" spans="1:8" ht="72" x14ac:dyDescent="0.25">
      <c r="A36" s="76" t="s">
        <v>49</v>
      </c>
      <c r="B36" s="83" t="s">
        <v>50</v>
      </c>
      <c r="C36" s="84">
        <v>30</v>
      </c>
      <c r="D36" s="79">
        <f>+[2]Producto!$V$272</f>
        <v>417155414.71646136</v>
      </c>
      <c r="E36" s="85">
        <v>16</v>
      </c>
      <c r="F36" s="80">
        <v>159653504.66</v>
      </c>
      <c r="G36" s="86">
        <f t="shared" si="0"/>
        <v>0.53333333333333333</v>
      </c>
      <c r="H36" s="82">
        <f t="shared" si="0"/>
        <v>0.38271948302173125</v>
      </c>
    </row>
    <row r="37" spans="1:8" ht="60" x14ac:dyDescent="0.25">
      <c r="A37" s="76" t="s">
        <v>51</v>
      </c>
      <c r="B37" s="77" t="s">
        <v>52</v>
      </c>
      <c r="C37" s="84">
        <v>6</v>
      </c>
      <c r="D37" s="79">
        <f>+[2]Producto!$O$272</f>
        <v>12295615.165466046</v>
      </c>
      <c r="E37" s="85">
        <v>4</v>
      </c>
      <c r="F37" s="80">
        <v>2215378.81</v>
      </c>
      <c r="G37" s="86">
        <f t="shared" si="0"/>
        <v>0.66666666666666663</v>
      </c>
      <c r="H37" s="82">
        <f t="shared" si="0"/>
        <v>0.1801763295440639</v>
      </c>
    </row>
    <row r="38" spans="1:8" ht="36" x14ac:dyDescent="0.25">
      <c r="A38" s="76" t="s">
        <v>53</v>
      </c>
      <c r="B38" s="77" t="s">
        <v>54</v>
      </c>
      <c r="C38" s="84">
        <v>27</v>
      </c>
      <c r="D38" s="79">
        <f>+[2]Producto!$P$272</f>
        <v>9221711.374099534</v>
      </c>
      <c r="E38" s="85">
        <v>12</v>
      </c>
      <c r="F38" s="80">
        <v>1961742.55</v>
      </c>
      <c r="G38" s="86">
        <f t="shared" si="0"/>
        <v>0.44444444444444442</v>
      </c>
      <c r="H38" s="82">
        <f t="shared" si="0"/>
        <v>0.21273085552317636</v>
      </c>
    </row>
    <row r="39" spans="1:8" ht="24" x14ac:dyDescent="0.25">
      <c r="A39" s="76" t="s">
        <v>55</v>
      </c>
      <c r="B39" s="77" t="s">
        <v>56</v>
      </c>
      <c r="C39" s="84">
        <v>50</v>
      </c>
      <c r="D39" s="79">
        <f>+[2]Producto!$Q$272</f>
        <v>6147807.582733023</v>
      </c>
      <c r="E39" s="85">
        <v>26</v>
      </c>
      <c r="F39" s="80">
        <v>787936.39</v>
      </c>
      <c r="G39" s="86">
        <f t="shared" si="0"/>
        <v>0.52</v>
      </c>
      <c r="H39" s="82">
        <f t="shared" si="0"/>
        <v>0.12816542798330732</v>
      </c>
    </row>
    <row r="40" spans="1:8" ht="36" x14ac:dyDescent="0.25">
      <c r="A40" s="76" t="s">
        <v>57</v>
      </c>
      <c r="B40" s="77" t="s">
        <v>58</v>
      </c>
      <c r="C40" s="84">
        <v>85</v>
      </c>
      <c r="D40" s="79">
        <f>+[2]Producto!$R$272</f>
        <v>9221711.374099534</v>
      </c>
      <c r="E40" s="85">
        <v>40</v>
      </c>
      <c r="F40" s="80">
        <v>2495343.66</v>
      </c>
      <c r="G40" s="86">
        <f t="shared" si="0"/>
        <v>0.47058823529411764</v>
      </c>
      <c r="H40" s="82">
        <f t="shared" si="0"/>
        <v>0.27059442209485346</v>
      </c>
    </row>
    <row r="41" spans="1:8" ht="84" x14ac:dyDescent="0.25">
      <c r="A41" s="76" t="s">
        <v>59</v>
      </c>
      <c r="B41" s="77" t="s">
        <v>60</v>
      </c>
      <c r="C41" s="84">
        <v>1400</v>
      </c>
      <c r="D41" s="79">
        <f>+[2]Producto!$S$272</f>
        <v>6147807.582733023</v>
      </c>
      <c r="E41" s="85">
        <v>700</v>
      </c>
      <c r="F41" s="80">
        <v>1279996.6399999999</v>
      </c>
      <c r="G41" s="86">
        <f t="shared" si="0"/>
        <v>0.5</v>
      </c>
      <c r="H41" s="82">
        <f t="shared" si="0"/>
        <v>0.20820375764444049</v>
      </c>
    </row>
    <row r="42" spans="1:8" ht="36" x14ac:dyDescent="0.25">
      <c r="A42" s="76" t="s">
        <v>61</v>
      </c>
      <c r="B42" s="77" t="s">
        <v>62</v>
      </c>
      <c r="C42" s="84">
        <v>1090</v>
      </c>
      <c r="D42" s="79">
        <f>+[2]Producto!$T$272</f>
        <v>12295615.165466046</v>
      </c>
      <c r="E42" s="85">
        <v>540</v>
      </c>
      <c r="F42" s="80">
        <v>2256101.59</v>
      </c>
      <c r="G42" s="86">
        <f t="shared" si="0"/>
        <v>0.49541284403669728</v>
      </c>
      <c r="H42" s="82">
        <f t="shared" si="0"/>
        <v>0.18348830535430033</v>
      </c>
    </row>
    <row r="43" spans="1:8" ht="24" x14ac:dyDescent="0.25">
      <c r="A43" s="76" t="s">
        <v>63</v>
      </c>
      <c r="B43" s="77" t="s">
        <v>64</v>
      </c>
      <c r="C43" s="84">
        <v>300</v>
      </c>
      <c r="D43" s="79">
        <f>+[2]Producto!$U$272</f>
        <v>9221711.374099534</v>
      </c>
      <c r="E43" s="85">
        <v>150</v>
      </c>
      <c r="F43" s="80">
        <v>1504067.73</v>
      </c>
      <c r="G43" s="86">
        <f t="shared" si="0"/>
        <v>0.5</v>
      </c>
      <c r="H43" s="82">
        <f t="shared" si="0"/>
        <v>0.16310071623195502</v>
      </c>
    </row>
    <row r="44" spans="1:8" ht="60" x14ac:dyDescent="0.25">
      <c r="A44" s="76" t="s">
        <v>65</v>
      </c>
      <c r="B44" s="77" t="s">
        <v>48</v>
      </c>
      <c r="C44" s="78">
        <v>1</v>
      </c>
      <c r="D44" s="79">
        <f>+[2]Producto!$N$272</f>
        <v>7303300</v>
      </c>
      <c r="E44" s="78">
        <v>0.5</v>
      </c>
      <c r="F44" s="80">
        <v>992284</v>
      </c>
      <c r="G44" s="86">
        <f t="shared" si="0"/>
        <v>0.5</v>
      </c>
      <c r="H44" s="82">
        <f t="shared" si="0"/>
        <v>0.13586789533498556</v>
      </c>
    </row>
    <row r="45" spans="1:8" x14ac:dyDescent="0.25">
      <c r="A45" s="87"/>
      <c r="B45" s="83"/>
      <c r="C45" s="88"/>
      <c r="D45" s="89">
        <f>SUM(D35:D44)</f>
        <v>964708658.54385114</v>
      </c>
      <c r="E45" s="90"/>
      <c r="F45" s="89">
        <f>SUM(F35:F44)</f>
        <v>377929360.93000001</v>
      </c>
      <c r="G45" s="91">
        <f t="shared" si="0"/>
        <v>0</v>
      </c>
      <c r="H45" s="92">
        <f t="shared" si="0"/>
        <v>0.39175491749027469</v>
      </c>
    </row>
    <row r="46" spans="1:8" ht="15.75" x14ac:dyDescent="0.25">
      <c r="A46" s="26" t="s">
        <v>66</v>
      </c>
      <c r="B46" s="27"/>
      <c r="C46" s="27"/>
      <c r="D46" s="27"/>
      <c r="E46" s="27"/>
      <c r="F46" s="27"/>
      <c r="G46" s="27"/>
      <c r="H46" s="28"/>
    </row>
    <row r="47" spans="1:8" ht="16.5" thickBot="1" x14ac:dyDescent="0.3">
      <c r="A47" s="29" t="s">
        <v>67</v>
      </c>
      <c r="B47" s="30"/>
      <c r="C47" s="30"/>
      <c r="D47" s="30"/>
      <c r="E47" s="30"/>
      <c r="F47" s="30"/>
      <c r="G47" s="30"/>
      <c r="H47" s="31"/>
    </row>
    <row r="48" spans="1:8" ht="34.5" customHeight="1" x14ac:dyDescent="0.25">
      <c r="A48" s="93" t="s">
        <v>68</v>
      </c>
      <c r="B48" s="94" t="s">
        <v>69</v>
      </c>
      <c r="C48" s="94"/>
      <c r="D48" s="94"/>
      <c r="E48" s="94"/>
      <c r="F48" s="94"/>
      <c r="G48" s="94"/>
      <c r="H48" s="95"/>
    </row>
    <row r="49" spans="1:8" ht="60" customHeight="1" x14ac:dyDescent="0.25">
      <c r="A49" s="96" t="s">
        <v>70</v>
      </c>
      <c r="B49" s="57" t="s">
        <v>71</v>
      </c>
      <c r="C49" s="57"/>
      <c r="D49" s="57"/>
      <c r="E49" s="57"/>
      <c r="F49" s="57"/>
      <c r="G49" s="57"/>
      <c r="H49" s="97"/>
    </row>
    <row r="50" spans="1:8" ht="84.75" customHeight="1" x14ac:dyDescent="0.25">
      <c r="A50" s="96" t="s">
        <v>72</v>
      </c>
      <c r="B50" s="57" t="s">
        <v>73</v>
      </c>
      <c r="C50" s="57"/>
      <c r="D50" s="57"/>
      <c r="E50" s="57"/>
      <c r="F50" s="57"/>
      <c r="G50" s="57"/>
      <c r="H50" s="97"/>
    </row>
    <row r="51" spans="1:8" ht="68.25" customHeight="1" thickBot="1" x14ac:dyDescent="0.3">
      <c r="A51" s="98" t="s">
        <v>74</v>
      </c>
      <c r="B51" s="99" t="s">
        <v>75</v>
      </c>
      <c r="C51" s="99"/>
      <c r="D51" s="99"/>
      <c r="E51" s="99"/>
      <c r="F51" s="99"/>
      <c r="G51" s="99"/>
      <c r="H51" s="100"/>
    </row>
    <row r="52" spans="1:8" ht="29.25" customHeight="1" x14ac:dyDescent="0.25">
      <c r="A52" s="93" t="s">
        <v>68</v>
      </c>
      <c r="B52" s="94" t="s">
        <v>76</v>
      </c>
      <c r="C52" s="94"/>
      <c r="D52" s="94"/>
      <c r="E52" s="94"/>
      <c r="F52" s="94"/>
      <c r="G52" s="94"/>
      <c r="H52" s="95"/>
    </row>
    <row r="53" spans="1:8" ht="45" x14ac:dyDescent="0.25">
      <c r="A53" s="96" t="s">
        <v>70</v>
      </c>
      <c r="B53" s="57" t="s">
        <v>77</v>
      </c>
      <c r="C53" s="57"/>
      <c r="D53" s="57"/>
      <c r="E53" s="57"/>
      <c r="F53" s="57"/>
      <c r="G53" s="57"/>
      <c r="H53" s="97"/>
    </row>
    <row r="54" spans="1:8" ht="60" customHeight="1" x14ac:dyDescent="0.25">
      <c r="A54" s="96" t="s">
        <v>72</v>
      </c>
      <c r="B54" s="57" t="s">
        <v>78</v>
      </c>
      <c r="C54" s="57"/>
      <c r="D54" s="57"/>
      <c r="E54" s="57"/>
      <c r="F54" s="57"/>
      <c r="G54" s="57"/>
      <c r="H54" s="97"/>
    </row>
    <row r="55" spans="1:8" ht="60.75" thickBot="1" x14ac:dyDescent="0.3">
      <c r="A55" s="98" t="s">
        <v>74</v>
      </c>
      <c r="B55" s="99"/>
      <c r="C55" s="99"/>
      <c r="D55" s="99"/>
      <c r="E55" s="99"/>
      <c r="F55" s="99"/>
      <c r="G55" s="99"/>
      <c r="H55" s="100"/>
    </row>
    <row r="56" spans="1:8" ht="20.25" customHeight="1" x14ac:dyDescent="0.25">
      <c r="A56" s="93" t="s">
        <v>68</v>
      </c>
      <c r="B56" s="94" t="s">
        <v>79</v>
      </c>
      <c r="C56" s="94"/>
      <c r="D56" s="94"/>
      <c r="E56" s="94"/>
      <c r="F56" s="94"/>
      <c r="G56" s="94"/>
      <c r="H56" s="95"/>
    </row>
    <row r="57" spans="1:8" ht="81" customHeight="1" x14ac:dyDescent="0.25">
      <c r="A57" s="96" t="s">
        <v>70</v>
      </c>
      <c r="B57" s="57" t="s">
        <v>80</v>
      </c>
      <c r="C57" s="57"/>
      <c r="D57" s="57"/>
      <c r="E57" s="57"/>
      <c r="F57" s="57"/>
      <c r="G57" s="57"/>
      <c r="H57" s="97"/>
    </row>
    <row r="58" spans="1:8" ht="45" customHeight="1" x14ac:dyDescent="0.25">
      <c r="A58" s="96" t="s">
        <v>72</v>
      </c>
      <c r="B58" s="57" t="s">
        <v>81</v>
      </c>
      <c r="C58" s="57"/>
      <c r="D58" s="57"/>
      <c r="E58" s="57"/>
      <c r="F58" s="57"/>
      <c r="G58" s="57"/>
      <c r="H58" s="97"/>
    </row>
    <row r="59" spans="1:8" ht="60.75" thickBot="1" x14ac:dyDescent="0.3">
      <c r="A59" s="98" t="s">
        <v>74</v>
      </c>
      <c r="B59" s="99"/>
      <c r="C59" s="99"/>
      <c r="D59" s="99"/>
      <c r="E59" s="99"/>
      <c r="F59" s="99"/>
      <c r="G59" s="99"/>
      <c r="H59" s="100"/>
    </row>
    <row r="60" spans="1:8" x14ac:dyDescent="0.25">
      <c r="A60" s="93" t="s">
        <v>68</v>
      </c>
      <c r="B60" s="94" t="s">
        <v>65</v>
      </c>
      <c r="C60" s="94"/>
      <c r="D60" s="94"/>
      <c r="E60" s="94"/>
      <c r="F60" s="94"/>
      <c r="G60" s="94"/>
      <c r="H60" s="95"/>
    </row>
    <row r="61" spans="1:8" ht="45" x14ac:dyDescent="0.25">
      <c r="A61" s="96" t="s">
        <v>70</v>
      </c>
      <c r="B61" s="101" t="s">
        <v>82</v>
      </c>
      <c r="C61" s="101"/>
      <c r="D61" s="101"/>
      <c r="E61" s="101"/>
      <c r="F61" s="101"/>
      <c r="G61" s="101"/>
      <c r="H61" s="102"/>
    </row>
    <row r="62" spans="1:8" ht="44.25" customHeight="1" x14ac:dyDescent="0.25">
      <c r="A62" s="96" t="s">
        <v>72</v>
      </c>
      <c r="B62" s="57" t="s">
        <v>83</v>
      </c>
      <c r="C62" s="57"/>
      <c r="D62" s="57"/>
      <c r="E62" s="57"/>
      <c r="F62" s="57"/>
      <c r="G62" s="57"/>
      <c r="H62" s="97"/>
    </row>
    <row r="63" spans="1:8" ht="60.75" thickBot="1" x14ac:dyDescent="0.3">
      <c r="A63" s="98" t="s">
        <v>74</v>
      </c>
      <c r="B63" s="99"/>
      <c r="C63" s="99"/>
      <c r="D63" s="99"/>
      <c r="E63" s="99"/>
      <c r="F63" s="99"/>
      <c r="G63" s="99"/>
      <c r="H63" s="100"/>
    </row>
    <row r="64" spans="1:8" ht="15.75" x14ac:dyDescent="0.25">
      <c r="A64" s="26" t="s">
        <v>84</v>
      </c>
      <c r="B64" s="27"/>
      <c r="C64" s="27"/>
      <c r="D64" s="27"/>
      <c r="E64" s="27"/>
      <c r="F64" s="27"/>
      <c r="G64" s="27"/>
      <c r="H64" s="28"/>
    </row>
    <row r="65" spans="1:8" ht="15.75" x14ac:dyDescent="0.25">
      <c r="A65" s="103" t="s">
        <v>85</v>
      </c>
      <c r="B65" s="104"/>
      <c r="C65" s="104"/>
      <c r="D65" s="104"/>
      <c r="E65" s="104"/>
      <c r="F65" s="104"/>
      <c r="G65" s="104"/>
      <c r="H65" s="105"/>
    </row>
    <row r="66" spans="1:8" x14ac:dyDescent="0.25">
      <c r="A66" s="45"/>
      <c r="B66" s="40"/>
      <c r="C66" s="40"/>
      <c r="D66" s="40"/>
      <c r="E66" s="40"/>
      <c r="F66" s="40"/>
      <c r="G66" s="40"/>
      <c r="H66" s="41"/>
    </row>
    <row r="67" spans="1:8" x14ac:dyDescent="0.25">
      <c r="A67" s="106" t="s">
        <v>86</v>
      </c>
      <c r="B67" s="107"/>
      <c r="C67" s="107"/>
      <c r="D67" s="107"/>
      <c r="E67" s="107"/>
      <c r="F67" s="107"/>
      <c r="G67" s="107"/>
      <c r="H67" s="108"/>
    </row>
    <row r="68" spans="1:8" x14ac:dyDescent="0.25">
      <c r="A68" s="109" t="s">
        <v>87</v>
      </c>
      <c r="B68" s="109"/>
      <c r="C68" s="109"/>
      <c r="D68" s="109"/>
      <c r="E68" s="109"/>
      <c r="F68" s="109"/>
      <c r="G68" s="109"/>
      <c r="H68" s="109"/>
    </row>
    <row r="69" spans="1:8" x14ac:dyDescent="0.25">
      <c r="A69" s="110"/>
      <c r="B69" s="110"/>
      <c r="C69" s="110"/>
      <c r="D69" s="110"/>
      <c r="E69" s="110"/>
      <c r="F69" s="110"/>
      <c r="G69" s="110"/>
      <c r="H69" s="110"/>
    </row>
    <row r="70" spans="1:8" x14ac:dyDescent="0.25">
      <c r="A70" s="110"/>
      <c r="B70" s="110"/>
      <c r="C70" s="110"/>
      <c r="D70" s="110"/>
      <c r="E70" s="110"/>
      <c r="F70" s="110"/>
      <c r="G70" s="110"/>
      <c r="H70" s="110"/>
    </row>
    <row r="71" spans="1:8" ht="15.75" x14ac:dyDescent="0.25">
      <c r="A71" s="111" t="s">
        <v>15</v>
      </c>
      <c r="B71" s="112"/>
      <c r="C71" s="112"/>
      <c r="D71" s="112"/>
      <c r="E71" s="112"/>
      <c r="F71" s="112"/>
      <c r="G71" s="112"/>
      <c r="H71" s="113"/>
    </row>
    <row r="72" spans="1:8" x14ac:dyDescent="0.25">
      <c r="A72" s="45"/>
      <c r="B72" s="114"/>
      <c r="C72" s="40"/>
      <c r="D72" s="40"/>
      <c r="E72" s="40"/>
      <c r="F72" s="40"/>
      <c r="G72" s="40"/>
      <c r="H72" s="41"/>
    </row>
    <row r="73" spans="1:8" ht="24.75" customHeight="1" x14ac:dyDescent="0.25">
      <c r="A73" s="115" t="s">
        <v>16</v>
      </c>
      <c r="B73" s="116">
        <f>_xlfn.NUMBERVALUE(LEFT($B$21,1))</f>
        <v>3</v>
      </c>
      <c r="C73" s="117" t="s">
        <v>88</v>
      </c>
      <c r="D73" s="117"/>
      <c r="E73" s="117"/>
      <c r="F73" s="117"/>
      <c r="G73" s="117"/>
      <c r="H73" s="117"/>
    </row>
    <row r="74" spans="1:8" x14ac:dyDescent="0.25">
      <c r="A74" s="45"/>
      <c r="B74" s="114"/>
      <c r="C74" s="40"/>
      <c r="D74" s="40"/>
      <c r="E74" s="40"/>
      <c r="F74" s="40"/>
      <c r="G74" s="40"/>
      <c r="H74" s="41"/>
    </row>
    <row r="75" spans="1:8" ht="39" customHeight="1" x14ac:dyDescent="0.25">
      <c r="A75" s="115" t="s">
        <v>17</v>
      </c>
      <c r="B75" s="118">
        <v>3.5</v>
      </c>
      <c r="C75" s="119" t="s">
        <v>89</v>
      </c>
      <c r="D75" s="119"/>
      <c r="E75" s="119"/>
      <c r="F75" s="119"/>
      <c r="G75" s="119"/>
      <c r="H75" s="119"/>
    </row>
    <row r="76" spans="1:8" x14ac:dyDescent="0.25">
      <c r="A76" s="45"/>
      <c r="B76" s="52"/>
      <c r="C76" s="40"/>
      <c r="D76" s="40"/>
      <c r="E76" s="40"/>
      <c r="F76" s="40"/>
      <c r="G76" s="40"/>
      <c r="H76" s="41"/>
    </row>
    <row r="77" spans="1:8" ht="42.75" customHeight="1" x14ac:dyDescent="0.25">
      <c r="A77" s="115" t="s">
        <v>18</v>
      </c>
      <c r="B77" s="53" t="s">
        <v>19</v>
      </c>
      <c r="C77" s="120" t="s">
        <v>90</v>
      </c>
      <c r="D77" s="121"/>
      <c r="E77" s="121"/>
      <c r="F77" s="121"/>
      <c r="G77" s="121"/>
      <c r="H77" s="122"/>
    </row>
    <row r="78" spans="1:8" ht="15.75" thickBot="1" x14ac:dyDescent="0.3">
      <c r="A78" s="45"/>
      <c r="B78" s="40"/>
      <c r="C78" s="40"/>
      <c r="D78" s="40"/>
      <c r="E78" s="40"/>
      <c r="F78" s="40"/>
      <c r="G78" s="40"/>
      <c r="H78" s="41"/>
    </row>
    <row r="79" spans="1:8" ht="174.75" customHeight="1" thickBot="1" x14ac:dyDescent="0.3">
      <c r="A79" s="115" t="s">
        <v>20</v>
      </c>
      <c r="B79" s="123" t="s">
        <v>91</v>
      </c>
      <c r="C79" s="124"/>
      <c r="D79" s="124"/>
      <c r="E79" s="124"/>
      <c r="F79" s="124"/>
      <c r="G79" s="124"/>
      <c r="H79" s="125"/>
    </row>
    <row r="80" spans="1:8" ht="15.75" x14ac:dyDescent="0.25">
      <c r="A80" s="111" t="s">
        <v>22</v>
      </c>
      <c r="B80" s="112"/>
      <c r="C80" s="112"/>
      <c r="D80" s="112"/>
      <c r="E80" s="112"/>
      <c r="F80" s="112"/>
      <c r="G80" s="112"/>
      <c r="H80" s="113"/>
    </row>
    <row r="81" spans="1:8" x14ac:dyDescent="0.25">
      <c r="A81" s="45"/>
      <c r="B81" s="40"/>
      <c r="C81" s="40"/>
      <c r="D81" s="40"/>
      <c r="E81" s="40"/>
      <c r="F81" s="40"/>
      <c r="G81" s="40"/>
      <c r="H81" s="41"/>
    </row>
    <row r="82" spans="1:8" ht="27.75" customHeight="1" x14ac:dyDescent="0.25">
      <c r="A82" s="115" t="s">
        <v>23</v>
      </c>
      <c r="B82" s="57" t="s">
        <v>92</v>
      </c>
      <c r="C82" s="57"/>
      <c r="D82" s="57"/>
      <c r="E82" s="57"/>
      <c r="F82" s="57"/>
      <c r="G82" s="57"/>
      <c r="H82" s="58"/>
    </row>
    <row r="83" spans="1:8" ht="39" customHeight="1" x14ac:dyDescent="0.25">
      <c r="A83" s="126" t="s">
        <v>25</v>
      </c>
      <c r="B83" s="57" t="s">
        <v>93</v>
      </c>
      <c r="C83" s="57"/>
      <c r="D83" s="57"/>
      <c r="E83" s="57"/>
      <c r="F83" s="57"/>
      <c r="G83" s="57"/>
      <c r="H83" s="58"/>
    </row>
    <row r="84" spans="1:8" ht="48.75" customHeight="1" x14ac:dyDescent="0.25">
      <c r="A84" s="127" t="s">
        <v>27</v>
      </c>
      <c r="B84" s="107" t="s">
        <v>94</v>
      </c>
      <c r="C84" s="107"/>
      <c r="D84" s="107"/>
      <c r="E84" s="107"/>
      <c r="F84" s="107"/>
      <c r="G84" s="107"/>
      <c r="H84" s="108"/>
    </row>
    <row r="85" spans="1:8" x14ac:dyDescent="0.25">
      <c r="A85" s="110"/>
      <c r="B85" s="110"/>
      <c r="C85" s="110"/>
      <c r="D85" s="110"/>
      <c r="E85" s="110"/>
      <c r="F85" s="110"/>
      <c r="G85" s="110"/>
      <c r="H85" s="110"/>
    </row>
    <row r="89" spans="1:8" x14ac:dyDescent="0.25">
      <c r="B89" t="s">
        <v>96</v>
      </c>
    </row>
    <row r="90" spans="1:8" x14ac:dyDescent="0.25">
      <c r="B90" t="s">
        <v>97</v>
      </c>
    </row>
  </sheetData>
  <mergeCells count="69">
    <mergeCell ref="B84:H84"/>
    <mergeCell ref="C75:H75"/>
    <mergeCell ref="C77:H77"/>
    <mergeCell ref="B79:H79"/>
    <mergeCell ref="A80:H80"/>
    <mergeCell ref="B82:H82"/>
    <mergeCell ref="B83:H83"/>
    <mergeCell ref="A64:H64"/>
    <mergeCell ref="A65:H65"/>
    <mergeCell ref="A67:H67"/>
    <mergeCell ref="A68:H68"/>
    <mergeCell ref="A71:H71"/>
    <mergeCell ref="C73:H73"/>
    <mergeCell ref="B58:H58"/>
    <mergeCell ref="B59:H59"/>
    <mergeCell ref="B60:H60"/>
    <mergeCell ref="B61:H61"/>
    <mergeCell ref="B62:H62"/>
    <mergeCell ref="B63:H63"/>
    <mergeCell ref="B52:H52"/>
    <mergeCell ref="B53:H53"/>
    <mergeCell ref="B54:H54"/>
    <mergeCell ref="B55:H55"/>
    <mergeCell ref="B56:H56"/>
    <mergeCell ref="B57:H57"/>
    <mergeCell ref="A46:H46"/>
    <mergeCell ref="A47:H47"/>
    <mergeCell ref="B48:H48"/>
    <mergeCell ref="B49:H49"/>
    <mergeCell ref="B50:H50"/>
    <mergeCell ref="B51:H51"/>
    <mergeCell ref="A31:B31"/>
    <mergeCell ref="C31:D31"/>
    <mergeCell ref="E31:F31"/>
    <mergeCell ref="G31:H31"/>
    <mergeCell ref="A32:H32"/>
    <mergeCell ref="C33:D33"/>
    <mergeCell ref="E33:F33"/>
    <mergeCell ref="G33:H33"/>
    <mergeCell ref="A28:H28"/>
    <mergeCell ref="A29:H29"/>
    <mergeCell ref="A30:B30"/>
    <mergeCell ref="C30:D30"/>
    <mergeCell ref="E30:F30"/>
    <mergeCell ref="G30:H30"/>
    <mergeCell ref="C21:H21"/>
    <mergeCell ref="B23:H23"/>
    <mergeCell ref="A24:H24"/>
    <mergeCell ref="B25:H25"/>
    <mergeCell ref="B26:H26"/>
    <mergeCell ref="B27:H27"/>
    <mergeCell ref="B11:H11"/>
    <mergeCell ref="B12:H12"/>
    <mergeCell ref="B13:H13"/>
    <mergeCell ref="A15:H15"/>
    <mergeCell ref="C17:H17"/>
    <mergeCell ref="C19:H19"/>
    <mergeCell ref="A5:H5"/>
    <mergeCell ref="A6:H6"/>
    <mergeCell ref="A7:H7"/>
    <mergeCell ref="A8:H8"/>
    <mergeCell ref="A9:H9"/>
    <mergeCell ref="A10:H10"/>
    <mergeCell ref="B1:H1"/>
    <mergeCell ref="B2:C2"/>
    <mergeCell ref="D2:F2"/>
    <mergeCell ref="B3:C3"/>
    <mergeCell ref="D3:F3"/>
    <mergeCell ref="A4:H4"/>
  </mergeCells>
  <dataValidations count="16">
    <dataValidation allowBlank="1" showInputMessage="1" showErrorMessage="1" prompt="Monto ejecutado en el trimestre" sqref="F34:F45" xr:uid="{870B79D9-7305-4063-AC01-2BD6701BB6C3}"/>
    <dataValidation allowBlank="1" showInputMessage="1" showErrorMessage="1" prompt="Meta alcanzada en el trimestre" sqref="E34:E45" xr:uid="{7C79A4D9-9D38-41EB-96A9-843F0619CBB8}"/>
    <dataValidation allowBlank="1" showInputMessage="1" showErrorMessage="1" prompt="Monto presupuestado para el producto" sqref="D34:D45" xr:uid="{D2EACAB4-1FEE-46E0-9FF5-0158F3CCB93E}"/>
    <dataValidation allowBlank="1" showInputMessage="1" showErrorMessage="1" prompt="Meta anual del indicador" sqref="C34:C45" xr:uid="{75B354AB-6995-4D08-BDF5-F87905E66CB1}"/>
    <dataValidation allowBlank="1" showInputMessage="1" showErrorMessage="1" prompt="Nombre del indicador" sqref="B34:B45" xr:uid="{AB409BE2-94CE-4864-A977-BB6257971E2B}"/>
    <dataValidation allowBlank="1" showInputMessage="1" showErrorMessage="1" prompt="Nombre de cada producto" sqref="A34:A45" xr:uid="{ADC33ACD-246B-46A7-85E5-D1DC9BF4DD6B}"/>
    <dataValidation allowBlank="1" showInputMessage="1" showErrorMessage="1" prompt="¿En qué consiste el programa?" sqref="B26:H26" xr:uid="{3F879350-3591-4F24-A495-05CDE7915310}"/>
    <dataValidation allowBlank="1" showInputMessage="1" showErrorMessage="1" prompt="Presupuesto del programa" sqref="A31:F31" xr:uid="{9EE9CC97-8E1E-4E45-8B1B-7B62ACD1828C}"/>
    <dataValidation allowBlank="1" showInputMessage="1" showErrorMessage="1" prompt="Oportunidades de mejora identificadas" sqref="A67:H67" xr:uid="{352793D7-D1DE-4CEF-A02F-46A744C93194}"/>
    <dataValidation allowBlank="1" showInputMessage="1" showErrorMessage="1" prompt="De existir desvío, explicar razones." sqref="B62:H62" xr:uid="{1DEBB0CB-D567-4E13-826D-C8BD4C3EB19E}"/>
    <dataValidation allowBlank="1" showInputMessage="1" showErrorMessage="1" prompt="1. Describir lo plasmado en el presupuesto_x000a_2. Describir lo alcanzado en términos financieros y de producción " sqref="B50:H61" xr:uid="{DEC15E4F-74A1-4A3E-8F2D-5512CC31037D}"/>
    <dataValidation allowBlank="1" showInputMessage="1" showErrorMessage="1" prompt="¿En qué consiste el producto? su objetivo" sqref="B49:H49" xr:uid="{74739D9A-3A14-4848-9D19-91AE05AA224B}"/>
    <dataValidation allowBlank="1" showInputMessage="1" showErrorMessage="1" prompt="Nombre del producto" sqref="B48:H48" xr:uid="{79B0AFB9-69B7-496A-8AC0-B9F670DF9084}"/>
    <dataValidation allowBlank="1" showInputMessage="1" showErrorMessage="1" prompt="¿A quién va dirigido el programa?, ¿qué característica tiene esta población que requiere ser beneficiada?" sqref="B27:H27" xr:uid="{4CDEE7E3-56A3-44A1-AA80-663CF153C1C0}"/>
    <dataValidation allowBlank="1" showInputMessage="1" prompt="Nombre del capítulo" sqref="B11:H11" xr:uid="{920D789B-056D-4D64-9219-DB74D00242F1}"/>
    <dataValidation allowBlank="1" sqref="A11" xr:uid="{BCF68DD8-BFDD-40FD-9A16-5BC9C5F293C4}"/>
  </dataValidations>
  <pageMargins left="0.7" right="0.7" top="0.75" bottom="0.75" header="0.3" footer="0.3"/>
  <pageSetup scale="69" orientation="portrait" r:id="rId1"/>
  <rowBreaks count="2" manualBreakCount="2">
    <brk id="27" max="16383" man="1"/>
    <brk id="51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ódigo" prompt="Digitar/seleccionar el código del Objetivo Específico actual" xr:uid="{83FB5F61-0AE6-46B8-B64E-21209516B79F}">
          <x14:formula1>
            <xm:f>'[MetasFisicas2023Ene-Jun2023R (002).xlsx]Validacion datos'!#REF!</xm:f>
          </x14:formula1>
          <xm:sqref>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Herrera Luna</dc:creator>
  <cp:lastModifiedBy>Tomas Herrera Luna</cp:lastModifiedBy>
  <cp:lastPrinted>2023-07-21T16:31:44Z</cp:lastPrinted>
  <dcterms:created xsi:type="dcterms:W3CDTF">2023-07-21T15:37:01Z</dcterms:created>
  <dcterms:modified xsi:type="dcterms:W3CDTF">2023-07-21T16:33:29Z</dcterms:modified>
</cp:coreProperties>
</file>