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errera\Desktop\Portal de Transparencia\Ejecucion de presupuesto\2024\Ingresos 2024\"/>
    </mc:Choice>
  </mc:AlternateContent>
  <xr:revisionPtr revIDLastSave="0" documentId="8_{C1C57231-BC07-424C-99C3-F50F7F411EF2}" xr6:coauthVersionLast="36" xr6:coauthVersionMax="36" xr10:uidLastSave="{00000000-0000-0000-0000-000000000000}"/>
  <bookViews>
    <workbookView xWindow="0" yWindow="0" windowWidth="20490" windowHeight="8940" xr2:uid="{06368834-E696-42A4-915E-5E24DEDC9E38}"/>
  </bookViews>
  <sheets>
    <sheet name="Ingresos" sheetId="1" r:id="rId1"/>
  </sheets>
  <externalReferences>
    <externalReference r:id="rId2"/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7" i="1" l="1"/>
  <c r="U34" i="1"/>
  <c r="S34" i="1"/>
  <c r="R34" i="1"/>
  <c r="P34" i="1"/>
  <c r="O34" i="1"/>
  <c r="N34" i="1"/>
  <c r="M34" i="1"/>
  <c r="K34" i="1"/>
  <c r="R32" i="1"/>
  <c r="O32" i="1"/>
  <c r="M32" i="1"/>
  <c r="S32" i="1" s="1"/>
  <c r="P28" i="1"/>
  <c r="P36" i="1" s="1"/>
  <c r="K27" i="1"/>
  <c r="U27" i="1" s="1"/>
  <c r="S26" i="1"/>
  <c r="S25" i="1" s="1"/>
  <c r="K26" i="1"/>
  <c r="L26" i="1" s="1"/>
  <c r="R25" i="1"/>
  <c r="O25" i="1"/>
  <c r="N25" i="1"/>
  <c r="R24" i="1"/>
  <c r="O24" i="1"/>
  <c r="N24" i="1"/>
  <c r="S23" i="1"/>
  <c r="S21" i="1" s="1"/>
  <c r="K23" i="1"/>
  <c r="L23" i="1" s="1"/>
  <c r="T22" i="1"/>
  <c r="S22" i="1"/>
  <c r="K22" i="1"/>
  <c r="L22" i="1" s="1"/>
  <c r="R21" i="1"/>
  <c r="R16" i="1" s="1"/>
  <c r="R28" i="1" s="1"/>
  <c r="R36" i="1" s="1"/>
  <c r="O21" i="1"/>
  <c r="O16" i="1" s="1"/>
  <c r="N21" i="1"/>
  <c r="K21" i="1"/>
  <c r="K16" i="1" s="1"/>
  <c r="S19" i="1"/>
  <c r="T19" i="1" s="1"/>
  <c r="L19" i="1"/>
  <c r="K19" i="1"/>
  <c r="U19" i="1" s="1"/>
  <c r="S17" i="1"/>
  <c r="T17" i="1" s="1"/>
  <c r="R17" i="1"/>
  <c r="O17" i="1"/>
  <c r="N17" i="1"/>
  <c r="L17" i="1"/>
  <c r="K17" i="1"/>
  <c r="N16" i="1"/>
  <c r="S14" i="1"/>
  <c r="U14" i="1" s="1"/>
  <c r="U13" i="1" s="1"/>
  <c r="L14" i="1"/>
  <c r="L13" i="1" s="1"/>
  <c r="L9" i="1" s="1"/>
  <c r="K14" i="1"/>
  <c r="S13" i="1"/>
  <c r="S9" i="1" s="1"/>
  <c r="T9" i="1" s="1"/>
  <c r="R13" i="1"/>
  <c r="R9" i="1" s="1"/>
  <c r="O13" i="1"/>
  <c r="N13" i="1"/>
  <c r="N9" i="1" s="1"/>
  <c r="K13" i="1"/>
  <c r="K12" i="1"/>
  <c r="T11" i="1"/>
  <c r="S11" i="1"/>
  <c r="L11" i="1"/>
  <c r="K11" i="1"/>
  <c r="U11" i="1" s="1"/>
  <c r="S10" i="1"/>
  <c r="T10" i="1" s="1"/>
  <c r="R10" i="1"/>
  <c r="O10" i="1"/>
  <c r="N10" i="1"/>
  <c r="L10" i="1"/>
  <c r="K10" i="1"/>
  <c r="O9" i="1"/>
  <c r="K9" i="1"/>
  <c r="L21" i="1" l="1"/>
  <c r="L16" i="1" s="1"/>
  <c r="T21" i="1"/>
  <c r="S16" i="1"/>
  <c r="T16" i="1" s="1"/>
  <c r="S24" i="1"/>
  <c r="W11" i="1"/>
  <c r="U10" i="1"/>
  <c r="U9" i="1" s="1"/>
  <c r="U17" i="1"/>
  <c r="W19" i="1"/>
  <c r="N28" i="1"/>
  <c r="O28" i="1"/>
  <c r="O37" i="1" s="1"/>
  <c r="U22" i="1"/>
  <c r="U21" i="1" s="1"/>
  <c r="U23" i="1"/>
  <c r="T26" i="1"/>
  <c r="L27" i="1"/>
  <c r="T27" i="1" s="1"/>
  <c r="K25" i="1"/>
  <c r="K24" i="1" s="1"/>
  <c r="K28" i="1" s="1"/>
  <c r="K36" i="1" s="1"/>
  <c r="U26" i="1"/>
  <c r="M37" i="1"/>
  <c r="W26" i="1" l="1"/>
  <c r="U25" i="1"/>
  <c r="U24" i="1" s="1"/>
  <c r="U16" i="1"/>
  <c r="S28" i="1"/>
  <c r="L25" i="1"/>
  <c r="L24" i="1" l="1"/>
  <c r="T25" i="1"/>
  <c r="U28" i="1"/>
  <c r="U36" i="1" s="1"/>
  <c r="S36" i="1"/>
  <c r="L28" i="1" l="1"/>
  <c r="T28" i="1" s="1"/>
  <c r="T24" i="1"/>
</calcChain>
</file>

<file path=xl/sharedStrings.xml><?xml version="1.0" encoding="utf-8"?>
<sst xmlns="http://schemas.openxmlformats.org/spreadsheetml/2006/main" count="68" uniqueCount="57">
  <si>
    <t>Febrero</t>
  </si>
  <si>
    <t>Marzo</t>
  </si>
  <si>
    <t>Abril</t>
  </si>
  <si>
    <t>Mayo</t>
  </si>
  <si>
    <t>Junio</t>
  </si>
  <si>
    <r>
      <rPr>
        <b/>
        <sz val="6"/>
        <color theme="1"/>
        <rFont val="Calibri"/>
        <family val="2"/>
        <scheme val="minor"/>
      </rPr>
      <t>Presupuesto aprobado:</t>
    </r>
    <r>
      <rPr>
        <sz val="6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</si>
  <si>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6"/>
        <color theme="1"/>
        <rFont val="Calibri"/>
        <family val="2"/>
        <scheme val="minor"/>
      </rPr>
      <t xml:space="preserve">Se refiere al presupuesto aprobado en caso de que el Consejo de Proindustria apruebe un presupuesto complementario. </t>
    </r>
  </si>
  <si>
    <r>
      <rPr>
        <b/>
        <sz val="6"/>
        <color theme="1"/>
        <rFont val="Calibri"/>
        <family val="2"/>
        <scheme val="minor"/>
      </rPr>
      <t>Total devengado:</t>
    </r>
    <r>
      <rPr>
        <sz val="6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</si>
  <si>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José Calazan González</t>
  </si>
  <si>
    <t>Enc. Sección Presupuesto</t>
  </si>
  <si>
    <t>INFORME MENSUAL DE INGRESOS</t>
  </si>
  <si>
    <t>Institucion:  Centro de Desarrollo y Competitividad Industrial</t>
  </si>
  <si>
    <t>Código:  5006</t>
  </si>
  <si>
    <t>Año:  2024</t>
  </si>
  <si>
    <t>Clasificación  del Ingreso</t>
  </si>
  <si>
    <t>Denominación de la Cuenta</t>
  </si>
  <si>
    <t>Fuente</t>
  </si>
  <si>
    <t>Fondo</t>
  </si>
  <si>
    <t>Organismo Financ.</t>
  </si>
  <si>
    <t>Enero</t>
  </si>
  <si>
    <t>EJECUTADO</t>
  </si>
  <si>
    <t>%  EJECUTADO</t>
  </si>
  <si>
    <t>POR    EJECUTAR</t>
  </si>
  <si>
    <t>Tipo</t>
  </si>
  <si>
    <t>Concepto</t>
  </si>
  <si>
    <t>Cuenta</t>
  </si>
  <si>
    <t>Sub 
Cuenta</t>
  </si>
  <si>
    <t>Auxiliar</t>
  </si>
  <si>
    <t>PRESUPUESTO APROBADO</t>
  </si>
  <si>
    <t>PRESUPUESTO MODIFICADO</t>
  </si>
  <si>
    <t>TRANSFERENCIAS</t>
  </si>
  <si>
    <t>0100</t>
  </si>
  <si>
    <t>100</t>
  </si>
  <si>
    <t xml:space="preserve">Transferencias Corrientes </t>
  </si>
  <si>
    <t>01</t>
  </si>
  <si>
    <t>Del Gobierno Central</t>
  </si>
  <si>
    <t>Transferencias de Capital</t>
  </si>
  <si>
    <t>OTROS INGRESOS</t>
  </si>
  <si>
    <t>Rentas de la Propiedad</t>
  </si>
  <si>
    <t>Intereses</t>
  </si>
  <si>
    <t>05</t>
  </si>
  <si>
    <t>Arrendamientos de solares</t>
  </si>
  <si>
    <t>Ingresos Diversos</t>
  </si>
  <si>
    <t>99</t>
  </si>
  <si>
    <t>Otros ingresos diversos</t>
  </si>
  <si>
    <t>Otras concepciones(Adm.parques)</t>
  </si>
  <si>
    <t>Ventas de activos no financieros</t>
  </si>
  <si>
    <t>Ventas de terrenos</t>
  </si>
  <si>
    <t>Ventas de terrenos rurales (naves).</t>
  </si>
  <si>
    <t>Remanentes de Años Anteriores</t>
  </si>
  <si>
    <t>Sub - Total de Ingresos</t>
  </si>
  <si>
    <t>Disminución de  Activos Financieros Corrientes</t>
  </si>
  <si>
    <t xml:space="preserve">Disminución de disponibilidades </t>
  </si>
  <si>
    <t>Disminución de disponibilidades internas</t>
  </si>
  <si>
    <t>Disminución de  Otros Activos Financieros Corrientes</t>
  </si>
  <si>
    <t>Disminución de  Otros Activos Financieros Corrientes Internos (Certificados)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</si>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</sst>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  <numFmt numFmtId="166" formatCode="_(&quot;RD$&quot;* #,##0_);_(&quot;RD$&quot;* \(#,##0\);_(&quot;RD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name val="Arial"/>
      <family val="2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6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12"/>
      <name val="Arial"/>
      <family val="2"/>
    </font>
    <font>
      <b/>
      <sz val="8.5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8">
    <xf numFmtId="0" fontId="0" fillId="0" borderId="0" xfId="0"/>
    <xf numFmtId="0" fontId="3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Border="1" applyAlignment="1"/>
    <xf numFmtId="0" fontId="10" fillId="0" borderId="0" xfId="0" applyFont="1" applyBorder="1" applyAlignment="1">
      <alignment horizontal="left"/>
    </xf>
    <xf numFmtId="166" fontId="9" fillId="0" borderId="0" xfId="0" applyNumberFormat="1" applyFont="1"/>
    <xf numFmtId="0" fontId="12" fillId="0" borderId="7" xfId="0" applyFont="1" applyBorder="1" applyAlignment="1">
      <alignment horizontal="center" vertical="center" textRotation="90" wrapText="1"/>
    </xf>
    <xf numFmtId="0" fontId="14" fillId="0" borderId="0" xfId="0" applyFont="1"/>
    <xf numFmtId="0" fontId="12" fillId="0" borderId="9" xfId="0" applyFont="1" applyBorder="1" applyAlignment="1">
      <alignment horizontal="center" vertical="center" textRotation="90"/>
    </xf>
    <xf numFmtId="0" fontId="12" fillId="0" borderId="10" xfId="0" applyFont="1" applyBorder="1" applyAlignment="1">
      <alignment horizontal="center" vertical="center" textRotation="90"/>
    </xf>
    <xf numFmtId="0" fontId="12" fillId="0" borderId="11" xfId="0" applyFont="1" applyBorder="1" applyAlignment="1">
      <alignment horizontal="center" vertical="center" textRotation="90"/>
    </xf>
    <xf numFmtId="0" fontId="12" fillId="0" borderId="11" xfId="0" applyFont="1" applyBorder="1" applyAlignment="1">
      <alignment horizontal="center" vertical="center" textRotation="90" wrapText="1"/>
    </xf>
    <xf numFmtId="49" fontId="12" fillId="0" borderId="11" xfId="0" applyNumberFormat="1" applyFont="1" applyBorder="1" applyAlignment="1">
      <alignment horizontal="center" vertical="center" textRotation="90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9" fontId="17" fillId="0" borderId="15" xfId="0" applyNumberFormat="1" applyFont="1" applyBorder="1" applyAlignment="1">
      <alignment horizontal="center" vertical="center"/>
    </xf>
    <xf numFmtId="3" fontId="13" fillId="0" borderId="0" xfId="2" applyNumberFormat="1" applyFont="1" applyBorder="1" applyAlignment="1">
      <alignment horizontal="right" vertical="center"/>
    </xf>
    <xf numFmtId="3" fontId="13" fillId="0" borderId="16" xfId="2" applyNumberFormat="1" applyFont="1" applyBorder="1" applyAlignment="1">
      <alignment horizontal="right" vertical="center"/>
    </xf>
    <xf numFmtId="3" fontId="13" fillId="0" borderId="2" xfId="2" applyNumberFormat="1" applyFont="1" applyBorder="1" applyAlignment="1">
      <alignment horizontal="right" vertical="center"/>
    </xf>
    <xf numFmtId="4" fontId="13" fillId="0" borderId="2" xfId="2" applyNumberFormat="1" applyFont="1" applyBorder="1" applyAlignment="1">
      <alignment horizontal="right" vertical="center"/>
    </xf>
    <xf numFmtId="4" fontId="4" fillId="3" borderId="0" xfId="1" applyNumberFormat="1" applyFont="1" applyFill="1" applyBorder="1" applyAlignment="1">
      <alignment horizontal="right"/>
    </xf>
    <xf numFmtId="0" fontId="1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7" fillId="0" borderId="17" xfId="0" applyFont="1" applyBorder="1" applyAlignment="1">
      <alignment horizontal="center" vertical="center"/>
    </xf>
    <xf numFmtId="49" fontId="17" fillId="0" borderId="17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vertical="center"/>
    </xf>
    <xf numFmtId="49" fontId="17" fillId="0" borderId="1" xfId="0" applyNumberFormat="1" applyFont="1" applyBorder="1" applyAlignment="1">
      <alignment horizontal="center" vertical="center"/>
    </xf>
    <xf numFmtId="3" fontId="13" fillId="0" borderId="18" xfId="2" applyNumberFormat="1" applyFont="1" applyBorder="1" applyAlignment="1">
      <alignment horizontal="right" vertical="center"/>
    </xf>
    <xf numFmtId="3" fontId="13" fillId="0" borderId="17" xfId="2" applyNumberFormat="1" applyFont="1" applyBorder="1" applyAlignment="1">
      <alignment horizontal="right" vertical="center"/>
    </xf>
    <xf numFmtId="4" fontId="13" fillId="0" borderId="17" xfId="2" applyNumberFormat="1" applyFont="1" applyBorder="1" applyAlignment="1">
      <alignment horizontal="right" vertical="center"/>
    </xf>
    <xf numFmtId="3" fontId="13" fillId="0" borderId="1" xfId="2" applyNumberFormat="1" applyFont="1" applyBorder="1" applyAlignment="1">
      <alignment horizontal="right" vertical="center"/>
    </xf>
    <xf numFmtId="0" fontId="17" fillId="0" borderId="17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3" fontId="4" fillId="4" borderId="0" xfId="2" applyNumberFormat="1" applyFont="1" applyFill="1" applyBorder="1" applyAlignment="1">
      <alignment horizontal="right" vertical="center"/>
    </xf>
    <xf numFmtId="3" fontId="17" fillId="4" borderId="18" xfId="1" applyNumberFormat="1" applyFont="1" applyFill="1" applyBorder="1" applyAlignment="1">
      <alignment horizontal="right" vertical="center"/>
    </xf>
    <xf numFmtId="3" fontId="17" fillId="4" borderId="17" xfId="1" applyNumberFormat="1" applyFont="1" applyFill="1" applyBorder="1" applyAlignment="1">
      <alignment horizontal="right" vertical="center"/>
    </xf>
    <xf numFmtId="3" fontId="4" fillId="4" borderId="17" xfId="1" applyNumberFormat="1" applyFont="1" applyFill="1" applyBorder="1" applyAlignment="1">
      <alignment horizontal="right" vertical="center"/>
    </xf>
    <xf numFmtId="4" fontId="4" fillId="4" borderId="17" xfId="1" applyNumberFormat="1" applyFont="1" applyFill="1" applyBorder="1" applyAlignment="1">
      <alignment horizontal="right" vertical="center"/>
    </xf>
    <xf numFmtId="43" fontId="4" fillId="4" borderId="19" xfId="1" applyFont="1" applyFill="1" applyBorder="1" applyAlignment="1">
      <alignment vertical="center"/>
    </xf>
    <xf numFmtId="3" fontId="17" fillId="4" borderId="1" xfId="1" applyNumberFormat="1" applyFont="1" applyFill="1" applyBorder="1" applyAlignment="1">
      <alignment horizontal="right" vertical="center"/>
    </xf>
    <xf numFmtId="165" fontId="18" fillId="0" borderId="0" xfId="1" applyNumberFormat="1" applyFont="1" applyAlignment="1">
      <alignment vertical="center"/>
    </xf>
    <xf numFmtId="3" fontId="17" fillId="0" borderId="18" xfId="1" applyNumberFormat="1" applyFont="1" applyBorder="1" applyAlignment="1">
      <alignment horizontal="right" vertical="center"/>
    </xf>
    <xf numFmtId="3" fontId="17" fillId="0" borderId="17" xfId="1" applyNumberFormat="1" applyFont="1" applyBorder="1" applyAlignment="1">
      <alignment horizontal="right" vertical="center"/>
    </xf>
    <xf numFmtId="3" fontId="4" fillId="0" borderId="17" xfId="1" applyNumberFormat="1" applyFont="1" applyBorder="1" applyAlignment="1">
      <alignment horizontal="right" vertical="center"/>
    </xf>
    <xf numFmtId="4" fontId="4" fillId="0" borderId="17" xfId="1" applyNumberFormat="1" applyFont="1" applyBorder="1" applyAlignment="1">
      <alignment horizontal="right" vertical="center"/>
    </xf>
    <xf numFmtId="43" fontId="4" fillId="0" borderId="19" xfId="1" applyFont="1" applyBorder="1" applyAlignment="1">
      <alignment vertical="center"/>
    </xf>
    <xf numFmtId="3" fontId="17" fillId="0" borderId="1" xfId="1" applyNumberFormat="1" applyFont="1" applyBorder="1" applyAlignment="1">
      <alignment horizontal="right" vertical="center"/>
    </xf>
    <xf numFmtId="3" fontId="19" fillId="0" borderId="18" xfId="2" applyNumberFormat="1" applyFont="1" applyBorder="1" applyAlignment="1">
      <alignment horizontal="right" vertical="center"/>
    </xf>
    <xf numFmtId="3" fontId="19" fillId="0" borderId="17" xfId="2" applyNumberFormat="1" applyFont="1" applyBorder="1" applyAlignment="1">
      <alignment horizontal="right" vertical="center"/>
    </xf>
    <xf numFmtId="3" fontId="19" fillId="0" borderId="1" xfId="2" applyNumberFormat="1" applyFont="1" applyBorder="1" applyAlignment="1">
      <alignment horizontal="right" vertical="center"/>
    </xf>
    <xf numFmtId="3" fontId="4" fillId="4" borderId="18" xfId="1" applyNumberFormat="1" applyFont="1" applyFill="1" applyBorder="1" applyAlignment="1">
      <alignment horizontal="right" vertical="center"/>
    </xf>
    <xf numFmtId="3" fontId="4" fillId="4" borderId="1" xfId="1" applyNumberFormat="1" applyFont="1" applyFill="1" applyBorder="1" applyAlignment="1">
      <alignment horizontal="right" vertical="center"/>
    </xf>
    <xf numFmtId="0" fontId="16" fillId="2" borderId="17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3" fontId="17" fillId="0" borderId="0" xfId="0" applyNumberFormat="1" applyFont="1" applyAlignment="1">
      <alignment vertical="center"/>
    </xf>
    <xf numFmtId="3" fontId="17" fillId="0" borderId="17" xfId="0" applyNumberFormat="1" applyFont="1" applyBorder="1" applyAlignment="1">
      <alignment horizontal="right" vertical="center"/>
    </xf>
    <xf numFmtId="3" fontId="4" fillId="0" borderId="17" xfId="0" applyNumberFormat="1" applyFont="1" applyBorder="1" applyAlignment="1">
      <alignment horizontal="right" vertical="center"/>
    </xf>
    <xf numFmtId="4" fontId="4" fillId="0" borderId="17" xfId="0" applyNumberFormat="1" applyFont="1" applyBorder="1" applyAlignment="1">
      <alignment horizontal="right" vertical="center"/>
    </xf>
    <xf numFmtId="3" fontId="17" fillId="0" borderId="1" xfId="0" applyNumberFormat="1" applyFont="1" applyBorder="1" applyAlignment="1">
      <alignment horizontal="right" vertical="center"/>
    </xf>
    <xf numFmtId="3" fontId="17" fillId="0" borderId="18" xfId="0" applyNumberFormat="1" applyFont="1" applyBorder="1" applyAlignment="1">
      <alignment horizontal="right" vertical="center"/>
    </xf>
    <xf numFmtId="3" fontId="17" fillId="3" borderId="1" xfId="1" applyNumberFormat="1" applyFont="1" applyFill="1" applyBorder="1" applyAlignment="1">
      <alignment horizontal="right" vertical="center"/>
    </xf>
    <xf numFmtId="4" fontId="4" fillId="3" borderId="17" xfId="1" applyNumberFormat="1" applyFont="1" applyFill="1" applyBorder="1" applyAlignment="1">
      <alignment horizontal="right" vertical="center"/>
    </xf>
    <xf numFmtId="3" fontId="17" fillId="3" borderId="18" xfId="1" applyNumberFormat="1" applyFont="1" applyFill="1" applyBorder="1" applyAlignment="1">
      <alignment horizontal="right" vertical="center"/>
    </xf>
    <xf numFmtId="0" fontId="16" fillId="0" borderId="17" xfId="0" applyFont="1" applyBorder="1" applyAlignment="1">
      <alignment horizontal="left" vertical="center"/>
    </xf>
    <xf numFmtId="0" fontId="16" fillId="0" borderId="17" xfId="0" applyFont="1" applyFill="1" applyBorder="1" applyAlignment="1">
      <alignment horizontal="center" vertical="center"/>
    </xf>
    <xf numFmtId="3" fontId="19" fillId="0" borderId="17" xfId="1" applyNumberFormat="1" applyFont="1" applyBorder="1" applyAlignment="1">
      <alignment horizontal="right" vertical="center"/>
    </xf>
    <xf numFmtId="3" fontId="13" fillId="0" borderId="17" xfId="1" applyNumberFormat="1" applyFont="1" applyBorder="1" applyAlignment="1">
      <alignment horizontal="right" vertical="center"/>
    </xf>
    <xf numFmtId="4" fontId="13" fillId="0" borderId="17" xfId="1" applyNumberFormat="1" applyFont="1" applyBorder="1" applyAlignment="1">
      <alignment horizontal="right" vertical="center"/>
    </xf>
    <xf numFmtId="3" fontId="19" fillId="0" borderId="18" xfId="1" applyNumberFormat="1" applyFont="1" applyBorder="1" applyAlignment="1">
      <alignment horizontal="right" vertical="center"/>
    </xf>
    <xf numFmtId="0" fontId="17" fillId="0" borderId="17" xfId="0" applyFont="1" applyFill="1" applyBorder="1" applyAlignment="1">
      <alignment horizontal="center" vertical="center"/>
    </xf>
    <xf numFmtId="4" fontId="4" fillId="5" borderId="17" xfId="1" applyNumberFormat="1" applyFont="1" applyFill="1" applyBorder="1" applyAlignment="1">
      <alignment horizontal="right" vertical="center"/>
    </xf>
    <xf numFmtId="43" fontId="4" fillId="5" borderId="19" xfId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7" fillId="0" borderId="3" xfId="0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3" fontId="19" fillId="2" borderId="20" xfId="1" applyNumberFormat="1" applyFont="1" applyFill="1" applyBorder="1" applyAlignment="1">
      <alignment horizontal="right" vertical="center"/>
    </xf>
    <xf numFmtId="3" fontId="13" fillId="2" borderId="20" xfId="1" applyNumberFormat="1" applyFont="1" applyFill="1" applyBorder="1" applyAlignment="1">
      <alignment horizontal="right" vertical="center"/>
    </xf>
    <xf numFmtId="4" fontId="13" fillId="2" borderId="17" xfId="1" applyNumberFormat="1" applyFont="1" applyFill="1" applyBorder="1" applyAlignment="1">
      <alignment horizontal="right" vertical="center"/>
    </xf>
    <xf numFmtId="4" fontId="13" fillId="2" borderId="20" xfId="1" applyNumberFormat="1" applyFont="1" applyFill="1" applyBorder="1" applyAlignment="1">
      <alignment horizontal="right" vertical="center"/>
    </xf>
    <xf numFmtId="0" fontId="9" fillId="0" borderId="17" xfId="0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3" fontId="12" fillId="3" borderId="17" xfId="1" applyNumberFormat="1" applyFont="1" applyFill="1" applyBorder="1" applyAlignment="1">
      <alignment horizontal="right" vertical="center"/>
    </xf>
    <xf numFmtId="3" fontId="16" fillId="3" borderId="17" xfId="1" applyNumberFormat="1" applyFont="1" applyFill="1" applyBorder="1" applyAlignment="1">
      <alignment horizontal="right" vertical="center"/>
    </xf>
    <xf numFmtId="3" fontId="13" fillId="3" borderId="17" xfId="1" applyNumberFormat="1" applyFont="1" applyFill="1" applyBorder="1" applyAlignment="1">
      <alignment horizontal="right" vertical="center"/>
    </xf>
    <xf numFmtId="4" fontId="13" fillId="3" borderId="17" xfId="1" applyNumberFormat="1" applyFont="1" applyFill="1" applyBorder="1" applyAlignment="1">
      <alignment horizontal="right" vertical="center"/>
    </xf>
    <xf numFmtId="0" fontId="10" fillId="2" borderId="17" xfId="0" applyFont="1" applyFill="1" applyBorder="1" applyAlignment="1">
      <alignment horizontal="center" vertical="center"/>
    </xf>
    <xf numFmtId="0" fontId="12" fillId="0" borderId="17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3" fontId="12" fillId="0" borderId="17" xfId="2" applyNumberFormat="1" applyFont="1" applyBorder="1" applyAlignment="1">
      <alignment horizontal="right" vertical="center"/>
    </xf>
    <xf numFmtId="3" fontId="16" fillId="0" borderId="17" xfId="2" applyNumberFormat="1" applyFont="1" applyBorder="1" applyAlignment="1">
      <alignment horizontal="right" vertical="center"/>
    </xf>
    <xf numFmtId="0" fontId="10" fillId="3" borderId="17" xfId="0" applyFont="1" applyFill="1" applyBorder="1" applyAlignment="1">
      <alignment horizontal="center" vertical="center"/>
    </xf>
    <xf numFmtId="3" fontId="18" fillId="4" borderId="17" xfId="1" applyNumberFormat="1" applyFont="1" applyFill="1" applyBorder="1" applyAlignment="1">
      <alignment horizontal="right" vertical="center"/>
    </xf>
    <xf numFmtId="0" fontId="9" fillId="3" borderId="17" xfId="0" applyFont="1" applyFill="1" applyBorder="1" applyAlignment="1">
      <alignment horizontal="center" vertical="center"/>
    </xf>
    <xf numFmtId="3" fontId="12" fillId="4" borderId="17" xfId="1" applyNumberFormat="1" applyFont="1" applyFill="1" applyBorder="1" applyAlignment="1">
      <alignment horizontal="right" vertical="center"/>
    </xf>
    <xf numFmtId="3" fontId="16" fillId="4" borderId="17" xfId="1" applyNumberFormat="1" applyFont="1" applyFill="1" applyBorder="1" applyAlignment="1">
      <alignment horizontal="right" vertical="center"/>
    </xf>
    <xf numFmtId="3" fontId="13" fillId="4" borderId="17" xfId="1" applyNumberFormat="1" applyFont="1" applyFill="1" applyBorder="1" applyAlignment="1">
      <alignment horizontal="right" vertical="center"/>
    </xf>
    <xf numFmtId="4" fontId="13" fillId="4" borderId="17" xfId="1" applyNumberFormat="1" applyFont="1" applyFill="1" applyBorder="1" applyAlignment="1">
      <alignment horizontal="right" vertical="center"/>
    </xf>
    <xf numFmtId="0" fontId="9" fillId="6" borderId="3" xfId="0" applyFont="1" applyFill="1" applyBorder="1" applyAlignment="1">
      <alignment horizontal="center" vertical="center"/>
    </xf>
    <xf numFmtId="49" fontId="9" fillId="6" borderId="3" xfId="0" applyNumberFormat="1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3" fontId="16" fillId="2" borderId="3" xfId="1" applyNumberFormat="1" applyFont="1" applyFill="1" applyBorder="1" applyAlignment="1">
      <alignment horizontal="right" vertical="center"/>
    </xf>
    <xf numFmtId="3" fontId="16" fillId="2" borderId="17" xfId="1" applyNumberFormat="1" applyFont="1" applyFill="1" applyBorder="1" applyAlignment="1">
      <alignment horizontal="right" vertical="center"/>
    </xf>
    <xf numFmtId="3" fontId="13" fillId="2" borderId="3" xfId="1" applyNumberFormat="1" applyFont="1" applyFill="1" applyBorder="1" applyAlignment="1">
      <alignment horizontal="right" vertical="center"/>
    </xf>
    <xf numFmtId="4" fontId="13" fillId="2" borderId="3" xfId="1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3" fontId="18" fillId="0" borderId="0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16" fillId="7" borderId="0" xfId="0" applyNumberFormat="1" applyFont="1" applyFill="1" applyBorder="1" applyAlignment="1">
      <alignment horizontal="center"/>
    </xf>
    <xf numFmtId="166" fontId="13" fillId="7" borderId="0" xfId="0" applyNumberFormat="1" applyFont="1" applyFill="1" applyBorder="1" applyAlignment="1">
      <alignment horizontal="center"/>
    </xf>
    <xf numFmtId="0" fontId="18" fillId="0" borderId="0" xfId="0" applyFont="1"/>
    <xf numFmtId="0" fontId="21" fillId="0" borderId="0" xfId="0" applyFont="1" applyBorder="1" applyAlignment="1">
      <alignment horizontal="center"/>
    </xf>
    <xf numFmtId="3" fontId="14" fillId="0" borderId="0" xfId="0" applyNumberFormat="1" applyFont="1"/>
    <xf numFmtId="3" fontId="17" fillId="0" borderId="0" xfId="0" applyNumberFormat="1" applyFont="1"/>
    <xf numFmtId="3" fontId="14" fillId="0" borderId="0" xfId="0" applyNumberFormat="1" applyFont="1" applyBorder="1" applyAlignment="1">
      <alignment horizontal="center"/>
    </xf>
    <xf numFmtId="0" fontId="17" fillId="0" borderId="0" xfId="0" applyFont="1"/>
    <xf numFmtId="0" fontId="5" fillId="0" borderId="0" xfId="0" applyFont="1" applyBorder="1" applyAlignment="1">
      <alignment vertical="center"/>
    </xf>
    <xf numFmtId="0" fontId="14" fillId="0" borderId="0" xfId="0" applyFont="1" applyAlignment="1"/>
    <xf numFmtId="0" fontId="14" fillId="0" borderId="0" xfId="0" applyFont="1" applyBorder="1"/>
    <xf numFmtId="0" fontId="4" fillId="0" borderId="0" xfId="0" applyFont="1"/>
    <xf numFmtId="0" fontId="6" fillId="0" borderId="0" xfId="0" applyFont="1" applyBorder="1" applyAlignment="1"/>
    <xf numFmtId="0" fontId="5" fillId="0" borderId="0" xfId="0" applyFont="1" applyBorder="1" applyAlignment="1"/>
    <xf numFmtId="0" fontId="2" fillId="0" borderId="24" xfId="0" applyFont="1" applyBorder="1" applyAlignment="1"/>
    <xf numFmtId="0" fontId="14" fillId="0" borderId="24" xfId="0" applyFont="1" applyBorder="1"/>
    <xf numFmtId="0" fontId="4" fillId="0" borderId="0" xfId="0" applyFont="1" applyBorder="1" applyAlignment="1">
      <alignment horizontal="center"/>
    </xf>
    <xf numFmtId="0" fontId="14" fillId="0" borderId="0" xfId="0" applyFont="1" applyBorder="1" applyAlignment="1"/>
    <xf numFmtId="0" fontId="18" fillId="0" borderId="0" xfId="0" applyFont="1" applyBorder="1"/>
    <xf numFmtId="0" fontId="18" fillId="0" borderId="0" xfId="0" applyFont="1" applyBorder="1" applyAlignment="1"/>
    <xf numFmtId="49" fontId="18" fillId="0" borderId="0" xfId="0" applyNumberFormat="1" applyFont="1" applyBorder="1" applyAlignment="1"/>
    <xf numFmtId="49" fontId="14" fillId="0" borderId="0" xfId="0" applyNumberFormat="1" applyFont="1" applyBorder="1"/>
    <xf numFmtId="0" fontId="22" fillId="0" borderId="0" xfId="0" applyFont="1" applyBorder="1" applyAlignment="1">
      <alignment horizontal="center" readingOrder="2"/>
    </xf>
    <xf numFmtId="49" fontId="14" fillId="0" borderId="0" xfId="0" applyNumberFormat="1" applyFont="1"/>
    <xf numFmtId="166" fontId="14" fillId="0" borderId="0" xfId="0" applyNumberFormat="1" applyFont="1"/>
    <xf numFmtId="0" fontId="14" fillId="0" borderId="0" xfId="0" applyFont="1" applyBorder="1" applyAlignment="1">
      <alignment horizontal="center"/>
    </xf>
    <xf numFmtId="166" fontId="13" fillId="0" borderId="8" xfId="0" applyNumberFormat="1" applyFont="1" applyBorder="1" applyAlignment="1">
      <alignment horizontal="center" vertical="center" wrapText="1"/>
    </xf>
    <xf numFmtId="166" fontId="13" fillId="0" borderId="14" xfId="0" applyNumberFormat="1" applyFont="1" applyBorder="1" applyAlignment="1">
      <alignment horizontal="center" vertical="center" wrapText="1"/>
    </xf>
    <xf numFmtId="166" fontId="12" fillId="0" borderId="2" xfId="0" applyNumberFormat="1" applyFont="1" applyBorder="1" applyAlignment="1">
      <alignment horizontal="center" vertical="center" wrapText="1"/>
    </xf>
    <xf numFmtId="166" fontId="12" fillId="0" borderId="3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wrapText="1"/>
    </xf>
    <xf numFmtId="0" fontId="6" fillId="0" borderId="22" xfId="0" applyFont="1" applyBorder="1" applyAlignment="1">
      <alignment horizontal="left" wrapText="1"/>
    </xf>
    <xf numFmtId="0" fontId="6" fillId="0" borderId="23" xfId="0" applyFont="1" applyBorder="1" applyAlignment="1">
      <alignment horizontal="left" wrapText="1"/>
    </xf>
    <xf numFmtId="0" fontId="5" fillId="0" borderId="21" xfId="0" applyFont="1" applyBorder="1" applyAlignment="1">
      <alignment horizontal="left" wrapText="1"/>
    </xf>
    <xf numFmtId="0" fontId="5" fillId="0" borderId="22" xfId="0" applyFont="1" applyBorder="1" applyAlignment="1">
      <alignment horizontal="left" wrapText="1"/>
    </xf>
    <xf numFmtId="0" fontId="5" fillId="0" borderId="23" xfId="0" applyFont="1" applyBorder="1" applyAlignment="1">
      <alignment horizontal="left" wrapText="1"/>
    </xf>
    <xf numFmtId="0" fontId="16" fillId="0" borderId="0" xfId="0" applyFont="1" applyBorder="1" applyAlignment="1">
      <alignment horizontal="center" wrapText="1"/>
    </xf>
    <xf numFmtId="166" fontId="11" fillId="0" borderId="8" xfId="0" applyNumberFormat="1" applyFont="1" applyBorder="1" applyAlignment="1">
      <alignment horizontal="center" vertical="center"/>
    </xf>
    <xf numFmtId="166" fontId="11" fillId="0" borderId="14" xfId="0" applyNumberFormat="1" applyFont="1" applyBorder="1" applyAlignment="1">
      <alignment horizontal="center" vertical="center"/>
    </xf>
    <xf numFmtId="166" fontId="12" fillId="0" borderId="8" xfId="0" applyNumberFormat="1" applyFont="1" applyBorder="1" applyAlignment="1">
      <alignment horizontal="center" vertical="center"/>
    </xf>
    <xf numFmtId="166" fontId="12" fillId="0" borderId="1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textRotation="90"/>
    </xf>
    <xf numFmtId="0" fontId="12" fillId="0" borderId="11" xfId="0" applyFont="1" applyBorder="1" applyAlignment="1">
      <alignment horizontal="center" vertical="center" textRotation="90"/>
    </xf>
    <xf numFmtId="0" fontId="12" fillId="0" borderId="6" xfId="0" applyFont="1" applyBorder="1" applyAlignment="1">
      <alignment horizontal="center" vertical="center" textRotation="90" wrapText="1"/>
    </xf>
    <xf numFmtId="0" fontId="12" fillId="0" borderId="11" xfId="0" applyFont="1" applyBorder="1" applyAlignment="1">
      <alignment horizontal="center" vertical="center" textRotation="90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58316</xdr:colOff>
      <xdr:row>1</xdr:row>
      <xdr:rowOff>48597</xdr:rowOff>
    </xdr:from>
    <xdr:to>
      <xdr:col>4</xdr:col>
      <xdr:colOff>55401</xdr:colOff>
      <xdr:row>5</xdr:row>
      <xdr:rowOff>48597</xdr:rowOff>
    </xdr:to>
    <xdr:pic>
      <xdr:nvPicPr>
        <xdr:cNvPr id="2" name="Imagen 1" descr="unnamed">
          <a:extLst>
            <a:ext uri="{FF2B5EF4-FFF2-40B4-BE49-F238E27FC236}">
              <a16:creationId xmlns:a16="http://schemas.microsoft.com/office/drawing/2014/main" id="{426BDAC9-35CB-406B-A8C6-8BECDD470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91" y="239097"/>
          <a:ext cx="52096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58316</xdr:colOff>
      <xdr:row>1</xdr:row>
      <xdr:rowOff>48597</xdr:rowOff>
    </xdr:from>
    <xdr:to>
      <xdr:col>4</xdr:col>
      <xdr:colOff>55401</xdr:colOff>
      <xdr:row>5</xdr:row>
      <xdr:rowOff>48597</xdr:rowOff>
    </xdr:to>
    <xdr:pic>
      <xdr:nvPicPr>
        <xdr:cNvPr id="3" name="Imagen 2" descr="unnamed">
          <a:extLst>
            <a:ext uri="{FF2B5EF4-FFF2-40B4-BE49-F238E27FC236}">
              <a16:creationId xmlns:a16="http://schemas.microsoft.com/office/drawing/2014/main" id="{59F4FDB4-5678-4BE1-B5DF-FFBC6BDF6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91" y="239097"/>
          <a:ext cx="52096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onzalez/Desktop/EscritorioJCG/2024/Presupuesto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onzalez/Desktop/EscritorioJCG/2022/Ejecuciones/EJECUCION%20PRESUPUESTARIA%20%20ENERO%2020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onzalez/AppData/Local/Microsoft/Windows/INetCache/Content.Outlook/1UEFOZFW/EJECUCION%20PRESUPUESTARIA%20%20MARZO%20%20202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onzalez/AppData/Local/Microsoft/Windows/INetCache/Content.Outlook/F0B5BD63/EJECUCION%20PRESUPUESTARIA%20JUNIO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Ingresos2023"/>
      <sheetName val="CalcGASTO2023"/>
      <sheetName val="Proyect2023"/>
      <sheetName val="Hoja1"/>
      <sheetName val="Producto"/>
      <sheetName val="Producto (2)"/>
      <sheetName val="Hoja2"/>
      <sheetName val="Estructura"/>
    </sheetNames>
    <sheetDataSet>
      <sheetData sheetId="0" refreshError="1">
        <row r="9">
          <cell r="X9">
            <v>142891881</v>
          </cell>
        </row>
        <row r="10">
          <cell r="X10">
            <v>43391881</v>
          </cell>
        </row>
        <row r="11">
          <cell r="X11">
            <v>43391881</v>
          </cell>
        </row>
        <row r="13">
          <cell r="X13">
            <v>99500000.000000015</v>
          </cell>
        </row>
        <row r="14">
          <cell r="X14">
            <v>99500000.000000015</v>
          </cell>
        </row>
        <row r="19">
          <cell r="X19">
            <v>435178584</v>
          </cell>
        </row>
        <row r="22">
          <cell r="X22">
            <v>150839817.19999999</v>
          </cell>
        </row>
        <row r="23">
          <cell r="X23">
            <v>36947712</v>
          </cell>
        </row>
        <row r="27">
          <cell r="X27">
            <v>38787696.600000001</v>
          </cell>
        </row>
        <row r="29">
          <cell r="X29">
            <v>473255860.99000007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. VARIAC."/>
      <sheetName val="INFO. DE ING."/>
      <sheetName val="ESTRUCT PROG."/>
      <sheetName val="RES. MENS. DE GASTO"/>
      <sheetName val="PROG. 11.Direccion y Coord."/>
      <sheetName val="PROG. 11. Venta y Arrendamiento"/>
      <sheetName val="PROG. 11. Enc. Prod. y Form. C."/>
      <sheetName val="TCambios"/>
      <sheetName val="PROG. 11. Inc. y Acel. de Indus"/>
      <sheetName val="Prog. 11. Programas Productiv. "/>
      <sheetName val="Prog. 11. Programas de Innovac."/>
      <sheetName val="Prog. 11 Asesoría y Asistencia "/>
      <sheetName val="Prog. 11. Elab. del Reg. Indust"/>
      <sheetName val="Prog. 11. Calificación Industri"/>
      <sheetName val="PROG. 9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. VARIAC."/>
      <sheetName val="INFO. DE ING."/>
      <sheetName val="ESTRUCT PROG."/>
      <sheetName val="RES. MENS. DE GASTO"/>
      <sheetName val="PROG. 11.Direccion y Coord."/>
      <sheetName val="PROG. 11. Venta y Arrendamiento"/>
      <sheetName val="PROG. 11. Enc. Prod. y Form. C."/>
      <sheetName val="PROG. 11. Inc. y Acel. de Indus"/>
      <sheetName val="Prog. 11. Programas Productiv. "/>
      <sheetName val="Prog. 11. Programas de Innovac."/>
      <sheetName val="Prog. 11 Asesoría y Asistencia "/>
      <sheetName val="Prog. 11. Elab. del Reg. Indust"/>
      <sheetName val="Prog. 11. Calificación Industri"/>
      <sheetName val="PROG. 99"/>
      <sheetName val="TCamb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. VARIAC."/>
      <sheetName val="INFO. DE ING."/>
      <sheetName val="ESTRUCT PROG."/>
      <sheetName val="RES. MENS. DE GASTO"/>
      <sheetName val="PROG. 11.Direccion y Coord."/>
      <sheetName val="PROG. 11. Venta y Arrendamiento"/>
      <sheetName val="PROG. 11. Enc. Prod. y Form. C."/>
      <sheetName val="PROG. 11. Inc. y Acel. de Indus"/>
      <sheetName val="Prog. 11. Programas Productiv. "/>
      <sheetName val="Prog. 11. Programas de Innovac."/>
      <sheetName val="Prog. 11 Asesoría y Asistencia "/>
      <sheetName val="Prog. 11. Elab. del Reg. Indust"/>
      <sheetName val="Prog. 11. Calificación Industri"/>
      <sheetName val="PROG. 99"/>
      <sheetName val="TCamb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3DA44-E5A2-4B13-8435-AFFC1D520F90}">
  <sheetPr>
    <pageSetUpPr fitToPage="1"/>
  </sheetPr>
  <dimension ref="B3:AC84"/>
  <sheetViews>
    <sheetView tabSelected="1" zoomScaleNormal="100" workbookViewId="0">
      <selection activeCell="R49" sqref="R49"/>
    </sheetView>
  </sheetViews>
  <sheetFormatPr baseColWidth="10" defaultRowHeight="15" x14ac:dyDescent="0.2"/>
  <cols>
    <col min="1" max="1" width="0.42578125" style="10" customWidth="1"/>
    <col min="2" max="2" width="3.140625" style="10" customWidth="1"/>
    <col min="3" max="3" width="2.5703125" style="10" customWidth="1"/>
    <col min="4" max="4" width="2.140625" style="10" customWidth="1"/>
    <col min="5" max="5" width="2.42578125" style="10" customWidth="1"/>
    <col min="6" max="6" width="2.85546875" style="148" customWidth="1"/>
    <col min="7" max="7" width="28" style="10" customWidth="1"/>
    <col min="8" max="8" width="2.7109375" style="10" customWidth="1"/>
    <col min="9" max="9" width="5.140625" style="10" customWidth="1"/>
    <col min="10" max="10" width="3.85546875" style="10" customWidth="1"/>
    <col min="11" max="11" width="11.85546875" style="10" customWidth="1"/>
    <col min="12" max="12" width="11.42578125" style="10"/>
    <col min="13" max="13" width="10.28515625" style="10" customWidth="1"/>
    <col min="14" max="14" width="11.140625" style="10" customWidth="1"/>
    <col min="15" max="15" width="11" style="10" customWidth="1"/>
    <col min="16" max="16" width="12.42578125" style="10" customWidth="1"/>
    <col min="17" max="17" width="12.7109375" style="10" customWidth="1"/>
    <col min="18" max="18" width="12.5703125" style="10" customWidth="1"/>
    <col min="19" max="19" width="11.5703125" style="149" customWidth="1"/>
    <col min="20" max="20" width="5.28515625" style="149" customWidth="1"/>
    <col min="21" max="21" width="11.85546875" style="10" customWidth="1"/>
    <col min="22" max="22" width="0.85546875" style="10" customWidth="1"/>
    <col min="23" max="23" width="10.5703125" style="10" hidden="1" customWidth="1"/>
    <col min="24" max="24" width="20.28515625" style="10" customWidth="1"/>
    <col min="25" max="25" width="19.28515625" style="10" customWidth="1"/>
    <col min="26" max="26" width="15.85546875" style="10" customWidth="1"/>
    <col min="27" max="27" width="7.5703125" style="10" customWidth="1"/>
    <col min="28" max="253" width="11.42578125" style="10"/>
    <col min="254" max="254" width="3.140625" style="10" customWidth="1"/>
    <col min="255" max="255" width="3.42578125" style="10" customWidth="1"/>
    <col min="256" max="256" width="3.140625" style="10" customWidth="1"/>
    <col min="257" max="257" width="2.42578125" style="10" customWidth="1"/>
    <col min="258" max="258" width="3.5703125" style="10" customWidth="1"/>
    <col min="259" max="259" width="34.28515625" style="10" customWidth="1"/>
    <col min="260" max="260" width="3.85546875" style="10" customWidth="1"/>
    <col min="261" max="262" width="11.42578125" style="10"/>
    <col min="263" max="263" width="15.7109375" style="10" customWidth="1"/>
    <col min="264" max="264" width="14.28515625" style="10" customWidth="1"/>
    <col min="265" max="266" width="14" style="10" customWidth="1"/>
    <col min="267" max="267" width="14.5703125" style="10" customWidth="1"/>
    <col min="268" max="268" width="13.7109375" style="10" customWidth="1"/>
    <col min="269" max="269" width="13.85546875" style="10" customWidth="1"/>
    <col min="270" max="270" width="15.85546875" style="10" customWidth="1"/>
    <col min="271" max="271" width="15.28515625" style="10" customWidth="1"/>
    <col min="272" max="272" width="15.140625" style="10" customWidth="1"/>
    <col min="273" max="273" width="13.5703125" style="10" customWidth="1"/>
    <col min="274" max="274" width="17.42578125" style="10" customWidth="1"/>
    <col min="275" max="275" width="16.140625" style="10" customWidth="1"/>
    <col min="276" max="276" width="15.85546875" style="10" customWidth="1"/>
    <col min="277" max="277" width="6.28515625" style="10" customWidth="1"/>
    <col min="278" max="278" width="16.5703125" style="10" customWidth="1"/>
    <col min="279" max="279" width="0.85546875" style="10" customWidth="1"/>
    <col min="280" max="509" width="11.42578125" style="10"/>
    <col min="510" max="510" width="3.140625" style="10" customWidth="1"/>
    <col min="511" max="511" width="3.42578125" style="10" customWidth="1"/>
    <col min="512" max="512" width="3.140625" style="10" customWidth="1"/>
    <col min="513" max="513" width="2.42578125" style="10" customWidth="1"/>
    <col min="514" max="514" width="3.5703125" style="10" customWidth="1"/>
    <col min="515" max="515" width="34.28515625" style="10" customWidth="1"/>
    <col min="516" max="516" width="3.85546875" style="10" customWidth="1"/>
    <col min="517" max="518" width="11.42578125" style="10"/>
    <col min="519" max="519" width="15.7109375" style="10" customWidth="1"/>
    <col min="520" max="520" width="14.28515625" style="10" customWidth="1"/>
    <col min="521" max="522" width="14" style="10" customWidth="1"/>
    <col min="523" max="523" width="14.5703125" style="10" customWidth="1"/>
    <col min="524" max="524" width="13.7109375" style="10" customWidth="1"/>
    <col min="525" max="525" width="13.85546875" style="10" customWidth="1"/>
    <col min="526" max="526" width="15.85546875" style="10" customWidth="1"/>
    <col min="527" max="527" width="15.28515625" style="10" customWidth="1"/>
    <col min="528" max="528" width="15.140625" style="10" customWidth="1"/>
    <col min="529" max="529" width="13.5703125" style="10" customWidth="1"/>
    <col min="530" max="530" width="17.42578125" style="10" customWidth="1"/>
    <col min="531" max="531" width="16.140625" style="10" customWidth="1"/>
    <col min="532" max="532" width="15.85546875" style="10" customWidth="1"/>
    <col min="533" max="533" width="6.28515625" style="10" customWidth="1"/>
    <col min="534" max="534" width="16.5703125" style="10" customWidth="1"/>
    <col min="535" max="535" width="0.85546875" style="10" customWidth="1"/>
    <col min="536" max="765" width="11.42578125" style="10"/>
    <col min="766" max="766" width="3.140625" style="10" customWidth="1"/>
    <col min="767" max="767" width="3.42578125" style="10" customWidth="1"/>
    <col min="768" max="768" width="3.140625" style="10" customWidth="1"/>
    <col min="769" max="769" width="2.42578125" style="10" customWidth="1"/>
    <col min="770" max="770" width="3.5703125" style="10" customWidth="1"/>
    <col min="771" max="771" width="34.28515625" style="10" customWidth="1"/>
    <col min="772" max="772" width="3.85546875" style="10" customWidth="1"/>
    <col min="773" max="774" width="11.42578125" style="10"/>
    <col min="775" max="775" width="15.7109375" style="10" customWidth="1"/>
    <col min="776" max="776" width="14.28515625" style="10" customWidth="1"/>
    <col min="777" max="778" width="14" style="10" customWidth="1"/>
    <col min="779" max="779" width="14.5703125" style="10" customWidth="1"/>
    <col min="780" max="780" width="13.7109375" style="10" customWidth="1"/>
    <col min="781" max="781" width="13.85546875" style="10" customWidth="1"/>
    <col min="782" max="782" width="15.85546875" style="10" customWidth="1"/>
    <col min="783" max="783" width="15.28515625" style="10" customWidth="1"/>
    <col min="784" max="784" width="15.140625" style="10" customWidth="1"/>
    <col min="785" max="785" width="13.5703125" style="10" customWidth="1"/>
    <col min="786" max="786" width="17.42578125" style="10" customWidth="1"/>
    <col min="787" max="787" width="16.140625" style="10" customWidth="1"/>
    <col min="788" max="788" width="15.85546875" style="10" customWidth="1"/>
    <col min="789" max="789" width="6.28515625" style="10" customWidth="1"/>
    <col min="790" max="790" width="16.5703125" style="10" customWidth="1"/>
    <col min="791" max="791" width="0.85546875" style="10" customWidth="1"/>
    <col min="792" max="1021" width="11.42578125" style="10"/>
    <col min="1022" max="1022" width="3.140625" style="10" customWidth="1"/>
    <col min="1023" max="1023" width="3.42578125" style="10" customWidth="1"/>
    <col min="1024" max="1024" width="3.140625" style="10" customWidth="1"/>
    <col min="1025" max="1025" width="2.42578125" style="10" customWidth="1"/>
    <col min="1026" max="1026" width="3.5703125" style="10" customWidth="1"/>
    <col min="1027" max="1027" width="34.28515625" style="10" customWidth="1"/>
    <col min="1028" max="1028" width="3.85546875" style="10" customWidth="1"/>
    <col min="1029" max="1030" width="11.42578125" style="10"/>
    <col min="1031" max="1031" width="15.7109375" style="10" customWidth="1"/>
    <col min="1032" max="1032" width="14.28515625" style="10" customWidth="1"/>
    <col min="1033" max="1034" width="14" style="10" customWidth="1"/>
    <col min="1035" max="1035" width="14.5703125" style="10" customWidth="1"/>
    <col min="1036" max="1036" width="13.7109375" style="10" customWidth="1"/>
    <col min="1037" max="1037" width="13.85546875" style="10" customWidth="1"/>
    <col min="1038" max="1038" width="15.85546875" style="10" customWidth="1"/>
    <col min="1039" max="1039" width="15.28515625" style="10" customWidth="1"/>
    <col min="1040" max="1040" width="15.140625" style="10" customWidth="1"/>
    <col min="1041" max="1041" width="13.5703125" style="10" customWidth="1"/>
    <col min="1042" max="1042" width="17.42578125" style="10" customWidth="1"/>
    <col min="1043" max="1043" width="16.140625" style="10" customWidth="1"/>
    <col min="1044" max="1044" width="15.85546875" style="10" customWidth="1"/>
    <col min="1045" max="1045" width="6.28515625" style="10" customWidth="1"/>
    <col min="1046" max="1046" width="16.5703125" style="10" customWidth="1"/>
    <col min="1047" max="1047" width="0.85546875" style="10" customWidth="1"/>
    <col min="1048" max="1277" width="11.42578125" style="10"/>
    <col min="1278" max="1278" width="3.140625" style="10" customWidth="1"/>
    <col min="1279" max="1279" width="3.42578125" style="10" customWidth="1"/>
    <col min="1280" max="1280" width="3.140625" style="10" customWidth="1"/>
    <col min="1281" max="1281" width="2.42578125" style="10" customWidth="1"/>
    <col min="1282" max="1282" width="3.5703125" style="10" customWidth="1"/>
    <col min="1283" max="1283" width="34.28515625" style="10" customWidth="1"/>
    <col min="1284" max="1284" width="3.85546875" style="10" customWidth="1"/>
    <col min="1285" max="1286" width="11.42578125" style="10"/>
    <col min="1287" max="1287" width="15.7109375" style="10" customWidth="1"/>
    <col min="1288" max="1288" width="14.28515625" style="10" customWidth="1"/>
    <col min="1289" max="1290" width="14" style="10" customWidth="1"/>
    <col min="1291" max="1291" width="14.5703125" style="10" customWidth="1"/>
    <col min="1292" max="1292" width="13.7109375" style="10" customWidth="1"/>
    <col min="1293" max="1293" width="13.85546875" style="10" customWidth="1"/>
    <col min="1294" max="1294" width="15.85546875" style="10" customWidth="1"/>
    <col min="1295" max="1295" width="15.28515625" style="10" customWidth="1"/>
    <col min="1296" max="1296" width="15.140625" style="10" customWidth="1"/>
    <col min="1297" max="1297" width="13.5703125" style="10" customWidth="1"/>
    <col min="1298" max="1298" width="17.42578125" style="10" customWidth="1"/>
    <col min="1299" max="1299" width="16.140625" style="10" customWidth="1"/>
    <col min="1300" max="1300" width="15.85546875" style="10" customWidth="1"/>
    <col min="1301" max="1301" width="6.28515625" style="10" customWidth="1"/>
    <col min="1302" max="1302" width="16.5703125" style="10" customWidth="1"/>
    <col min="1303" max="1303" width="0.85546875" style="10" customWidth="1"/>
    <col min="1304" max="1533" width="11.42578125" style="10"/>
    <col min="1534" max="1534" width="3.140625" style="10" customWidth="1"/>
    <col min="1535" max="1535" width="3.42578125" style="10" customWidth="1"/>
    <col min="1536" max="1536" width="3.140625" style="10" customWidth="1"/>
    <col min="1537" max="1537" width="2.42578125" style="10" customWidth="1"/>
    <col min="1538" max="1538" width="3.5703125" style="10" customWidth="1"/>
    <col min="1539" max="1539" width="34.28515625" style="10" customWidth="1"/>
    <col min="1540" max="1540" width="3.85546875" style="10" customWidth="1"/>
    <col min="1541" max="1542" width="11.42578125" style="10"/>
    <col min="1543" max="1543" width="15.7109375" style="10" customWidth="1"/>
    <col min="1544" max="1544" width="14.28515625" style="10" customWidth="1"/>
    <col min="1545" max="1546" width="14" style="10" customWidth="1"/>
    <col min="1547" max="1547" width="14.5703125" style="10" customWidth="1"/>
    <col min="1548" max="1548" width="13.7109375" style="10" customWidth="1"/>
    <col min="1549" max="1549" width="13.85546875" style="10" customWidth="1"/>
    <col min="1550" max="1550" width="15.85546875" style="10" customWidth="1"/>
    <col min="1551" max="1551" width="15.28515625" style="10" customWidth="1"/>
    <col min="1552" max="1552" width="15.140625" style="10" customWidth="1"/>
    <col min="1553" max="1553" width="13.5703125" style="10" customWidth="1"/>
    <col min="1554" max="1554" width="17.42578125" style="10" customWidth="1"/>
    <col min="1555" max="1555" width="16.140625" style="10" customWidth="1"/>
    <col min="1556" max="1556" width="15.85546875" style="10" customWidth="1"/>
    <col min="1557" max="1557" width="6.28515625" style="10" customWidth="1"/>
    <col min="1558" max="1558" width="16.5703125" style="10" customWidth="1"/>
    <col min="1559" max="1559" width="0.85546875" style="10" customWidth="1"/>
    <col min="1560" max="1789" width="11.42578125" style="10"/>
    <col min="1790" max="1790" width="3.140625" style="10" customWidth="1"/>
    <col min="1791" max="1791" width="3.42578125" style="10" customWidth="1"/>
    <col min="1792" max="1792" width="3.140625" style="10" customWidth="1"/>
    <col min="1793" max="1793" width="2.42578125" style="10" customWidth="1"/>
    <col min="1794" max="1794" width="3.5703125" style="10" customWidth="1"/>
    <col min="1795" max="1795" width="34.28515625" style="10" customWidth="1"/>
    <col min="1796" max="1796" width="3.85546875" style="10" customWidth="1"/>
    <col min="1797" max="1798" width="11.42578125" style="10"/>
    <col min="1799" max="1799" width="15.7109375" style="10" customWidth="1"/>
    <col min="1800" max="1800" width="14.28515625" style="10" customWidth="1"/>
    <col min="1801" max="1802" width="14" style="10" customWidth="1"/>
    <col min="1803" max="1803" width="14.5703125" style="10" customWidth="1"/>
    <col min="1804" max="1804" width="13.7109375" style="10" customWidth="1"/>
    <col min="1805" max="1805" width="13.85546875" style="10" customWidth="1"/>
    <col min="1806" max="1806" width="15.85546875" style="10" customWidth="1"/>
    <col min="1807" max="1807" width="15.28515625" style="10" customWidth="1"/>
    <col min="1808" max="1808" width="15.140625" style="10" customWidth="1"/>
    <col min="1809" max="1809" width="13.5703125" style="10" customWidth="1"/>
    <col min="1810" max="1810" width="17.42578125" style="10" customWidth="1"/>
    <col min="1811" max="1811" width="16.140625" style="10" customWidth="1"/>
    <col min="1812" max="1812" width="15.85546875" style="10" customWidth="1"/>
    <col min="1813" max="1813" width="6.28515625" style="10" customWidth="1"/>
    <col min="1814" max="1814" width="16.5703125" style="10" customWidth="1"/>
    <col min="1815" max="1815" width="0.85546875" style="10" customWidth="1"/>
    <col min="1816" max="2045" width="11.42578125" style="10"/>
    <col min="2046" max="2046" width="3.140625" style="10" customWidth="1"/>
    <col min="2047" max="2047" width="3.42578125" style="10" customWidth="1"/>
    <col min="2048" max="2048" width="3.140625" style="10" customWidth="1"/>
    <col min="2049" max="2049" width="2.42578125" style="10" customWidth="1"/>
    <col min="2050" max="2050" width="3.5703125" style="10" customWidth="1"/>
    <col min="2051" max="2051" width="34.28515625" style="10" customWidth="1"/>
    <col min="2052" max="2052" width="3.85546875" style="10" customWidth="1"/>
    <col min="2053" max="2054" width="11.42578125" style="10"/>
    <col min="2055" max="2055" width="15.7109375" style="10" customWidth="1"/>
    <col min="2056" max="2056" width="14.28515625" style="10" customWidth="1"/>
    <col min="2057" max="2058" width="14" style="10" customWidth="1"/>
    <col min="2059" max="2059" width="14.5703125" style="10" customWidth="1"/>
    <col min="2060" max="2060" width="13.7109375" style="10" customWidth="1"/>
    <col min="2061" max="2061" width="13.85546875" style="10" customWidth="1"/>
    <col min="2062" max="2062" width="15.85546875" style="10" customWidth="1"/>
    <col min="2063" max="2063" width="15.28515625" style="10" customWidth="1"/>
    <col min="2064" max="2064" width="15.140625" style="10" customWidth="1"/>
    <col min="2065" max="2065" width="13.5703125" style="10" customWidth="1"/>
    <col min="2066" max="2066" width="17.42578125" style="10" customWidth="1"/>
    <col min="2067" max="2067" width="16.140625" style="10" customWidth="1"/>
    <col min="2068" max="2068" width="15.85546875" style="10" customWidth="1"/>
    <col min="2069" max="2069" width="6.28515625" style="10" customWidth="1"/>
    <col min="2070" max="2070" width="16.5703125" style="10" customWidth="1"/>
    <col min="2071" max="2071" width="0.85546875" style="10" customWidth="1"/>
    <col min="2072" max="2301" width="11.42578125" style="10"/>
    <col min="2302" max="2302" width="3.140625" style="10" customWidth="1"/>
    <col min="2303" max="2303" width="3.42578125" style="10" customWidth="1"/>
    <col min="2304" max="2304" width="3.140625" style="10" customWidth="1"/>
    <col min="2305" max="2305" width="2.42578125" style="10" customWidth="1"/>
    <col min="2306" max="2306" width="3.5703125" style="10" customWidth="1"/>
    <col min="2307" max="2307" width="34.28515625" style="10" customWidth="1"/>
    <col min="2308" max="2308" width="3.85546875" style="10" customWidth="1"/>
    <col min="2309" max="2310" width="11.42578125" style="10"/>
    <col min="2311" max="2311" width="15.7109375" style="10" customWidth="1"/>
    <col min="2312" max="2312" width="14.28515625" style="10" customWidth="1"/>
    <col min="2313" max="2314" width="14" style="10" customWidth="1"/>
    <col min="2315" max="2315" width="14.5703125" style="10" customWidth="1"/>
    <col min="2316" max="2316" width="13.7109375" style="10" customWidth="1"/>
    <col min="2317" max="2317" width="13.85546875" style="10" customWidth="1"/>
    <col min="2318" max="2318" width="15.85546875" style="10" customWidth="1"/>
    <col min="2319" max="2319" width="15.28515625" style="10" customWidth="1"/>
    <col min="2320" max="2320" width="15.140625" style="10" customWidth="1"/>
    <col min="2321" max="2321" width="13.5703125" style="10" customWidth="1"/>
    <col min="2322" max="2322" width="17.42578125" style="10" customWidth="1"/>
    <col min="2323" max="2323" width="16.140625" style="10" customWidth="1"/>
    <col min="2324" max="2324" width="15.85546875" style="10" customWidth="1"/>
    <col min="2325" max="2325" width="6.28515625" style="10" customWidth="1"/>
    <col min="2326" max="2326" width="16.5703125" style="10" customWidth="1"/>
    <col min="2327" max="2327" width="0.85546875" style="10" customWidth="1"/>
    <col min="2328" max="2557" width="11.42578125" style="10"/>
    <col min="2558" max="2558" width="3.140625" style="10" customWidth="1"/>
    <col min="2559" max="2559" width="3.42578125" style="10" customWidth="1"/>
    <col min="2560" max="2560" width="3.140625" style="10" customWidth="1"/>
    <col min="2561" max="2561" width="2.42578125" style="10" customWidth="1"/>
    <col min="2562" max="2562" width="3.5703125" style="10" customWidth="1"/>
    <col min="2563" max="2563" width="34.28515625" style="10" customWidth="1"/>
    <col min="2564" max="2564" width="3.85546875" style="10" customWidth="1"/>
    <col min="2565" max="2566" width="11.42578125" style="10"/>
    <col min="2567" max="2567" width="15.7109375" style="10" customWidth="1"/>
    <col min="2568" max="2568" width="14.28515625" style="10" customWidth="1"/>
    <col min="2569" max="2570" width="14" style="10" customWidth="1"/>
    <col min="2571" max="2571" width="14.5703125" style="10" customWidth="1"/>
    <col min="2572" max="2572" width="13.7109375" style="10" customWidth="1"/>
    <col min="2573" max="2573" width="13.85546875" style="10" customWidth="1"/>
    <col min="2574" max="2574" width="15.85546875" style="10" customWidth="1"/>
    <col min="2575" max="2575" width="15.28515625" style="10" customWidth="1"/>
    <col min="2576" max="2576" width="15.140625" style="10" customWidth="1"/>
    <col min="2577" max="2577" width="13.5703125" style="10" customWidth="1"/>
    <col min="2578" max="2578" width="17.42578125" style="10" customWidth="1"/>
    <col min="2579" max="2579" width="16.140625" style="10" customWidth="1"/>
    <col min="2580" max="2580" width="15.85546875" style="10" customWidth="1"/>
    <col min="2581" max="2581" width="6.28515625" style="10" customWidth="1"/>
    <col min="2582" max="2582" width="16.5703125" style="10" customWidth="1"/>
    <col min="2583" max="2583" width="0.85546875" style="10" customWidth="1"/>
    <col min="2584" max="2813" width="11.42578125" style="10"/>
    <col min="2814" max="2814" width="3.140625" style="10" customWidth="1"/>
    <col min="2815" max="2815" width="3.42578125" style="10" customWidth="1"/>
    <col min="2816" max="2816" width="3.140625" style="10" customWidth="1"/>
    <col min="2817" max="2817" width="2.42578125" style="10" customWidth="1"/>
    <col min="2818" max="2818" width="3.5703125" style="10" customWidth="1"/>
    <col min="2819" max="2819" width="34.28515625" style="10" customWidth="1"/>
    <col min="2820" max="2820" width="3.85546875" style="10" customWidth="1"/>
    <col min="2821" max="2822" width="11.42578125" style="10"/>
    <col min="2823" max="2823" width="15.7109375" style="10" customWidth="1"/>
    <col min="2824" max="2824" width="14.28515625" style="10" customWidth="1"/>
    <col min="2825" max="2826" width="14" style="10" customWidth="1"/>
    <col min="2827" max="2827" width="14.5703125" style="10" customWidth="1"/>
    <col min="2828" max="2828" width="13.7109375" style="10" customWidth="1"/>
    <col min="2829" max="2829" width="13.85546875" style="10" customWidth="1"/>
    <col min="2830" max="2830" width="15.85546875" style="10" customWidth="1"/>
    <col min="2831" max="2831" width="15.28515625" style="10" customWidth="1"/>
    <col min="2832" max="2832" width="15.140625" style="10" customWidth="1"/>
    <col min="2833" max="2833" width="13.5703125" style="10" customWidth="1"/>
    <col min="2834" max="2834" width="17.42578125" style="10" customWidth="1"/>
    <col min="2835" max="2835" width="16.140625" style="10" customWidth="1"/>
    <col min="2836" max="2836" width="15.85546875" style="10" customWidth="1"/>
    <col min="2837" max="2837" width="6.28515625" style="10" customWidth="1"/>
    <col min="2838" max="2838" width="16.5703125" style="10" customWidth="1"/>
    <col min="2839" max="2839" width="0.85546875" style="10" customWidth="1"/>
    <col min="2840" max="3069" width="11.42578125" style="10"/>
    <col min="3070" max="3070" width="3.140625" style="10" customWidth="1"/>
    <col min="3071" max="3071" width="3.42578125" style="10" customWidth="1"/>
    <col min="3072" max="3072" width="3.140625" style="10" customWidth="1"/>
    <col min="3073" max="3073" width="2.42578125" style="10" customWidth="1"/>
    <col min="3074" max="3074" width="3.5703125" style="10" customWidth="1"/>
    <col min="3075" max="3075" width="34.28515625" style="10" customWidth="1"/>
    <col min="3076" max="3076" width="3.85546875" style="10" customWidth="1"/>
    <col min="3077" max="3078" width="11.42578125" style="10"/>
    <col min="3079" max="3079" width="15.7109375" style="10" customWidth="1"/>
    <col min="3080" max="3080" width="14.28515625" style="10" customWidth="1"/>
    <col min="3081" max="3082" width="14" style="10" customWidth="1"/>
    <col min="3083" max="3083" width="14.5703125" style="10" customWidth="1"/>
    <col min="3084" max="3084" width="13.7109375" style="10" customWidth="1"/>
    <col min="3085" max="3085" width="13.85546875" style="10" customWidth="1"/>
    <col min="3086" max="3086" width="15.85546875" style="10" customWidth="1"/>
    <col min="3087" max="3087" width="15.28515625" style="10" customWidth="1"/>
    <col min="3088" max="3088" width="15.140625" style="10" customWidth="1"/>
    <col min="3089" max="3089" width="13.5703125" style="10" customWidth="1"/>
    <col min="3090" max="3090" width="17.42578125" style="10" customWidth="1"/>
    <col min="3091" max="3091" width="16.140625" style="10" customWidth="1"/>
    <col min="3092" max="3092" width="15.85546875" style="10" customWidth="1"/>
    <col min="3093" max="3093" width="6.28515625" style="10" customWidth="1"/>
    <col min="3094" max="3094" width="16.5703125" style="10" customWidth="1"/>
    <col min="3095" max="3095" width="0.85546875" style="10" customWidth="1"/>
    <col min="3096" max="3325" width="11.42578125" style="10"/>
    <col min="3326" max="3326" width="3.140625" style="10" customWidth="1"/>
    <col min="3327" max="3327" width="3.42578125" style="10" customWidth="1"/>
    <col min="3328" max="3328" width="3.140625" style="10" customWidth="1"/>
    <col min="3329" max="3329" width="2.42578125" style="10" customWidth="1"/>
    <col min="3330" max="3330" width="3.5703125" style="10" customWidth="1"/>
    <col min="3331" max="3331" width="34.28515625" style="10" customWidth="1"/>
    <col min="3332" max="3332" width="3.85546875" style="10" customWidth="1"/>
    <col min="3333" max="3334" width="11.42578125" style="10"/>
    <col min="3335" max="3335" width="15.7109375" style="10" customWidth="1"/>
    <col min="3336" max="3336" width="14.28515625" style="10" customWidth="1"/>
    <col min="3337" max="3338" width="14" style="10" customWidth="1"/>
    <col min="3339" max="3339" width="14.5703125" style="10" customWidth="1"/>
    <col min="3340" max="3340" width="13.7109375" style="10" customWidth="1"/>
    <col min="3341" max="3341" width="13.85546875" style="10" customWidth="1"/>
    <col min="3342" max="3342" width="15.85546875" style="10" customWidth="1"/>
    <col min="3343" max="3343" width="15.28515625" style="10" customWidth="1"/>
    <col min="3344" max="3344" width="15.140625" style="10" customWidth="1"/>
    <col min="3345" max="3345" width="13.5703125" style="10" customWidth="1"/>
    <col min="3346" max="3346" width="17.42578125" style="10" customWidth="1"/>
    <col min="3347" max="3347" width="16.140625" style="10" customWidth="1"/>
    <col min="3348" max="3348" width="15.85546875" style="10" customWidth="1"/>
    <col min="3349" max="3349" width="6.28515625" style="10" customWidth="1"/>
    <col min="3350" max="3350" width="16.5703125" style="10" customWidth="1"/>
    <col min="3351" max="3351" width="0.85546875" style="10" customWidth="1"/>
    <col min="3352" max="3581" width="11.42578125" style="10"/>
    <col min="3582" max="3582" width="3.140625" style="10" customWidth="1"/>
    <col min="3583" max="3583" width="3.42578125" style="10" customWidth="1"/>
    <col min="3584" max="3584" width="3.140625" style="10" customWidth="1"/>
    <col min="3585" max="3585" width="2.42578125" style="10" customWidth="1"/>
    <col min="3586" max="3586" width="3.5703125" style="10" customWidth="1"/>
    <col min="3587" max="3587" width="34.28515625" style="10" customWidth="1"/>
    <col min="3588" max="3588" width="3.85546875" style="10" customWidth="1"/>
    <col min="3589" max="3590" width="11.42578125" style="10"/>
    <col min="3591" max="3591" width="15.7109375" style="10" customWidth="1"/>
    <col min="3592" max="3592" width="14.28515625" style="10" customWidth="1"/>
    <col min="3593" max="3594" width="14" style="10" customWidth="1"/>
    <col min="3595" max="3595" width="14.5703125" style="10" customWidth="1"/>
    <col min="3596" max="3596" width="13.7109375" style="10" customWidth="1"/>
    <col min="3597" max="3597" width="13.85546875" style="10" customWidth="1"/>
    <col min="3598" max="3598" width="15.85546875" style="10" customWidth="1"/>
    <col min="3599" max="3599" width="15.28515625" style="10" customWidth="1"/>
    <col min="3600" max="3600" width="15.140625" style="10" customWidth="1"/>
    <col min="3601" max="3601" width="13.5703125" style="10" customWidth="1"/>
    <col min="3602" max="3602" width="17.42578125" style="10" customWidth="1"/>
    <col min="3603" max="3603" width="16.140625" style="10" customWidth="1"/>
    <col min="3604" max="3604" width="15.85546875" style="10" customWidth="1"/>
    <col min="3605" max="3605" width="6.28515625" style="10" customWidth="1"/>
    <col min="3606" max="3606" width="16.5703125" style="10" customWidth="1"/>
    <col min="3607" max="3607" width="0.85546875" style="10" customWidth="1"/>
    <col min="3608" max="3837" width="11.42578125" style="10"/>
    <col min="3838" max="3838" width="3.140625" style="10" customWidth="1"/>
    <col min="3839" max="3839" width="3.42578125" style="10" customWidth="1"/>
    <col min="3840" max="3840" width="3.140625" style="10" customWidth="1"/>
    <col min="3841" max="3841" width="2.42578125" style="10" customWidth="1"/>
    <col min="3842" max="3842" width="3.5703125" style="10" customWidth="1"/>
    <col min="3843" max="3843" width="34.28515625" style="10" customWidth="1"/>
    <col min="3844" max="3844" width="3.85546875" style="10" customWidth="1"/>
    <col min="3845" max="3846" width="11.42578125" style="10"/>
    <col min="3847" max="3847" width="15.7109375" style="10" customWidth="1"/>
    <col min="3848" max="3848" width="14.28515625" style="10" customWidth="1"/>
    <col min="3849" max="3850" width="14" style="10" customWidth="1"/>
    <col min="3851" max="3851" width="14.5703125" style="10" customWidth="1"/>
    <col min="3852" max="3852" width="13.7109375" style="10" customWidth="1"/>
    <col min="3853" max="3853" width="13.85546875" style="10" customWidth="1"/>
    <col min="3854" max="3854" width="15.85546875" style="10" customWidth="1"/>
    <col min="3855" max="3855" width="15.28515625" style="10" customWidth="1"/>
    <col min="3856" max="3856" width="15.140625" style="10" customWidth="1"/>
    <col min="3857" max="3857" width="13.5703125" style="10" customWidth="1"/>
    <col min="3858" max="3858" width="17.42578125" style="10" customWidth="1"/>
    <col min="3859" max="3859" width="16.140625" style="10" customWidth="1"/>
    <col min="3860" max="3860" width="15.85546875" style="10" customWidth="1"/>
    <col min="3861" max="3861" width="6.28515625" style="10" customWidth="1"/>
    <col min="3862" max="3862" width="16.5703125" style="10" customWidth="1"/>
    <col min="3863" max="3863" width="0.85546875" style="10" customWidth="1"/>
    <col min="3864" max="4093" width="11.42578125" style="10"/>
    <col min="4094" max="4094" width="3.140625" style="10" customWidth="1"/>
    <col min="4095" max="4095" width="3.42578125" style="10" customWidth="1"/>
    <col min="4096" max="4096" width="3.140625" style="10" customWidth="1"/>
    <col min="4097" max="4097" width="2.42578125" style="10" customWidth="1"/>
    <col min="4098" max="4098" width="3.5703125" style="10" customWidth="1"/>
    <col min="4099" max="4099" width="34.28515625" style="10" customWidth="1"/>
    <col min="4100" max="4100" width="3.85546875" style="10" customWidth="1"/>
    <col min="4101" max="4102" width="11.42578125" style="10"/>
    <col min="4103" max="4103" width="15.7109375" style="10" customWidth="1"/>
    <col min="4104" max="4104" width="14.28515625" style="10" customWidth="1"/>
    <col min="4105" max="4106" width="14" style="10" customWidth="1"/>
    <col min="4107" max="4107" width="14.5703125" style="10" customWidth="1"/>
    <col min="4108" max="4108" width="13.7109375" style="10" customWidth="1"/>
    <col min="4109" max="4109" width="13.85546875" style="10" customWidth="1"/>
    <col min="4110" max="4110" width="15.85546875" style="10" customWidth="1"/>
    <col min="4111" max="4111" width="15.28515625" style="10" customWidth="1"/>
    <col min="4112" max="4112" width="15.140625" style="10" customWidth="1"/>
    <col min="4113" max="4113" width="13.5703125" style="10" customWidth="1"/>
    <col min="4114" max="4114" width="17.42578125" style="10" customWidth="1"/>
    <col min="4115" max="4115" width="16.140625" style="10" customWidth="1"/>
    <col min="4116" max="4116" width="15.85546875" style="10" customWidth="1"/>
    <col min="4117" max="4117" width="6.28515625" style="10" customWidth="1"/>
    <col min="4118" max="4118" width="16.5703125" style="10" customWidth="1"/>
    <col min="4119" max="4119" width="0.85546875" style="10" customWidth="1"/>
    <col min="4120" max="4349" width="11.42578125" style="10"/>
    <col min="4350" max="4350" width="3.140625" style="10" customWidth="1"/>
    <col min="4351" max="4351" width="3.42578125" style="10" customWidth="1"/>
    <col min="4352" max="4352" width="3.140625" style="10" customWidth="1"/>
    <col min="4353" max="4353" width="2.42578125" style="10" customWidth="1"/>
    <col min="4354" max="4354" width="3.5703125" style="10" customWidth="1"/>
    <col min="4355" max="4355" width="34.28515625" style="10" customWidth="1"/>
    <col min="4356" max="4356" width="3.85546875" style="10" customWidth="1"/>
    <col min="4357" max="4358" width="11.42578125" style="10"/>
    <col min="4359" max="4359" width="15.7109375" style="10" customWidth="1"/>
    <col min="4360" max="4360" width="14.28515625" style="10" customWidth="1"/>
    <col min="4361" max="4362" width="14" style="10" customWidth="1"/>
    <col min="4363" max="4363" width="14.5703125" style="10" customWidth="1"/>
    <col min="4364" max="4364" width="13.7109375" style="10" customWidth="1"/>
    <col min="4365" max="4365" width="13.85546875" style="10" customWidth="1"/>
    <col min="4366" max="4366" width="15.85546875" style="10" customWidth="1"/>
    <col min="4367" max="4367" width="15.28515625" style="10" customWidth="1"/>
    <col min="4368" max="4368" width="15.140625" style="10" customWidth="1"/>
    <col min="4369" max="4369" width="13.5703125" style="10" customWidth="1"/>
    <col min="4370" max="4370" width="17.42578125" style="10" customWidth="1"/>
    <col min="4371" max="4371" width="16.140625" style="10" customWidth="1"/>
    <col min="4372" max="4372" width="15.85546875" style="10" customWidth="1"/>
    <col min="4373" max="4373" width="6.28515625" style="10" customWidth="1"/>
    <col min="4374" max="4374" width="16.5703125" style="10" customWidth="1"/>
    <col min="4375" max="4375" width="0.85546875" style="10" customWidth="1"/>
    <col min="4376" max="4605" width="11.42578125" style="10"/>
    <col min="4606" max="4606" width="3.140625" style="10" customWidth="1"/>
    <col min="4607" max="4607" width="3.42578125" style="10" customWidth="1"/>
    <col min="4608" max="4608" width="3.140625" style="10" customWidth="1"/>
    <col min="4609" max="4609" width="2.42578125" style="10" customWidth="1"/>
    <col min="4610" max="4610" width="3.5703125" style="10" customWidth="1"/>
    <col min="4611" max="4611" width="34.28515625" style="10" customWidth="1"/>
    <col min="4612" max="4612" width="3.85546875" style="10" customWidth="1"/>
    <col min="4613" max="4614" width="11.42578125" style="10"/>
    <col min="4615" max="4615" width="15.7109375" style="10" customWidth="1"/>
    <col min="4616" max="4616" width="14.28515625" style="10" customWidth="1"/>
    <col min="4617" max="4618" width="14" style="10" customWidth="1"/>
    <col min="4619" max="4619" width="14.5703125" style="10" customWidth="1"/>
    <col min="4620" max="4620" width="13.7109375" style="10" customWidth="1"/>
    <col min="4621" max="4621" width="13.85546875" style="10" customWidth="1"/>
    <col min="4622" max="4622" width="15.85546875" style="10" customWidth="1"/>
    <col min="4623" max="4623" width="15.28515625" style="10" customWidth="1"/>
    <col min="4624" max="4624" width="15.140625" style="10" customWidth="1"/>
    <col min="4625" max="4625" width="13.5703125" style="10" customWidth="1"/>
    <col min="4626" max="4626" width="17.42578125" style="10" customWidth="1"/>
    <col min="4627" max="4627" width="16.140625" style="10" customWidth="1"/>
    <col min="4628" max="4628" width="15.85546875" style="10" customWidth="1"/>
    <col min="4629" max="4629" width="6.28515625" style="10" customWidth="1"/>
    <col min="4630" max="4630" width="16.5703125" style="10" customWidth="1"/>
    <col min="4631" max="4631" width="0.85546875" style="10" customWidth="1"/>
    <col min="4632" max="4861" width="11.42578125" style="10"/>
    <col min="4862" max="4862" width="3.140625" style="10" customWidth="1"/>
    <col min="4863" max="4863" width="3.42578125" style="10" customWidth="1"/>
    <col min="4864" max="4864" width="3.140625" style="10" customWidth="1"/>
    <col min="4865" max="4865" width="2.42578125" style="10" customWidth="1"/>
    <col min="4866" max="4866" width="3.5703125" style="10" customWidth="1"/>
    <col min="4867" max="4867" width="34.28515625" style="10" customWidth="1"/>
    <col min="4868" max="4868" width="3.85546875" style="10" customWidth="1"/>
    <col min="4869" max="4870" width="11.42578125" style="10"/>
    <col min="4871" max="4871" width="15.7109375" style="10" customWidth="1"/>
    <col min="4872" max="4872" width="14.28515625" style="10" customWidth="1"/>
    <col min="4873" max="4874" width="14" style="10" customWidth="1"/>
    <col min="4875" max="4875" width="14.5703125" style="10" customWidth="1"/>
    <col min="4876" max="4876" width="13.7109375" style="10" customWidth="1"/>
    <col min="4877" max="4877" width="13.85546875" style="10" customWidth="1"/>
    <col min="4878" max="4878" width="15.85546875" style="10" customWidth="1"/>
    <col min="4879" max="4879" width="15.28515625" style="10" customWidth="1"/>
    <col min="4880" max="4880" width="15.140625" style="10" customWidth="1"/>
    <col min="4881" max="4881" width="13.5703125" style="10" customWidth="1"/>
    <col min="4882" max="4882" width="17.42578125" style="10" customWidth="1"/>
    <col min="4883" max="4883" width="16.140625" style="10" customWidth="1"/>
    <col min="4884" max="4884" width="15.85546875" style="10" customWidth="1"/>
    <col min="4885" max="4885" width="6.28515625" style="10" customWidth="1"/>
    <col min="4886" max="4886" width="16.5703125" style="10" customWidth="1"/>
    <col min="4887" max="4887" width="0.85546875" style="10" customWidth="1"/>
    <col min="4888" max="5117" width="11.42578125" style="10"/>
    <col min="5118" max="5118" width="3.140625" style="10" customWidth="1"/>
    <col min="5119" max="5119" width="3.42578125" style="10" customWidth="1"/>
    <col min="5120" max="5120" width="3.140625" style="10" customWidth="1"/>
    <col min="5121" max="5121" width="2.42578125" style="10" customWidth="1"/>
    <col min="5122" max="5122" width="3.5703125" style="10" customWidth="1"/>
    <col min="5123" max="5123" width="34.28515625" style="10" customWidth="1"/>
    <col min="5124" max="5124" width="3.85546875" style="10" customWidth="1"/>
    <col min="5125" max="5126" width="11.42578125" style="10"/>
    <col min="5127" max="5127" width="15.7109375" style="10" customWidth="1"/>
    <col min="5128" max="5128" width="14.28515625" style="10" customWidth="1"/>
    <col min="5129" max="5130" width="14" style="10" customWidth="1"/>
    <col min="5131" max="5131" width="14.5703125" style="10" customWidth="1"/>
    <col min="5132" max="5132" width="13.7109375" style="10" customWidth="1"/>
    <col min="5133" max="5133" width="13.85546875" style="10" customWidth="1"/>
    <col min="5134" max="5134" width="15.85546875" style="10" customWidth="1"/>
    <col min="5135" max="5135" width="15.28515625" style="10" customWidth="1"/>
    <col min="5136" max="5136" width="15.140625" style="10" customWidth="1"/>
    <col min="5137" max="5137" width="13.5703125" style="10" customWidth="1"/>
    <col min="5138" max="5138" width="17.42578125" style="10" customWidth="1"/>
    <col min="5139" max="5139" width="16.140625" style="10" customWidth="1"/>
    <col min="5140" max="5140" width="15.85546875" style="10" customWidth="1"/>
    <col min="5141" max="5141" width="6.28515625" style="10" customWidth="1"/>
    <col min="5142" max="5142" width="16.5703125" style="10" customWidth="1"/>
    <col min="5143" max="5143" width="0.85546875" style="10" customWidth="1"/>
    <col min="5144" max="5373" width="11.42578125" style="10"/>
    <col min="5374" max="5374" width="3.140625" style="10" customWidth="1"/>
    <col min="5375" max="5375" width="3.42578125" style="10" customWidth="1"/>
    <col min="5376" max="5376" width="3.140625" style="10" customWidth="1"/>
    <col min="5377" max="5377" width="2.42578125" style="10" customWidth="1"/>
    <col min="5378" max="5378" width="3.5703125" style="10" customWidth="1"/>
    <col min="5379" max="5379" width="34.28515625" style="10" customWidth="1"/>
    <col min="5380" max="5380" width="3.85546875" style="10" customWidth="1"/>
    <col min="5381" max="5382" width="11.42578125" style="10"/>
    <col min="5383" max="5383" width="15.7109375" style="10" customWidth="1"/>
    <col min="5384" max="5384" width="14.28515625" style="10" customWidth="1"/>
    <col min="5385" max="5386" width="14" style="10" customWidth="1"/>
    <col min="5387" max="5387" width="14.5703125" style="10" customWidth="1"/>
    <col min="5388" max="5388" width="13.7109375" style="10" customWidth="1"/>
    <col min="5389" max="5389" width="13.85546875" style="10" customWidth="1"/>
    <col min="5390" max="5390" width="15.85546875" style="10" customWidth="1"/>
    <col min="5391" max="5391" width="15.28515625" style="10" customWidth="1"/>
    <col min="5392" max="5392" width="15.140625" style="10" customWidth="1"/>
    <col min="5393" max="5393" width="13.5703125" style="10" customWidth="1"/>
    <col min="5394" max="5394" width="17.42578125" style="10" customWidth="1"/>
    <col min="5395" max="5395" width="16.140625" style="10" customWidth="1"/>
    <col min="5396" max="5396" width="15.85546875" style="10" customWidth="1"/>
    <col min="5397" max="5397" width="6.28515625" style="10" customWidth="1"/>
    <col min="5398" max="5398" width="16.5703125" style="10" customWidth="1"/>
    <col min="5399" max="5399" width="0.85546875" style="10" customWidth="1"/>
    <col min="5400" max="5629" width="11.42578125" style="10"/>
    <col min="5630" max="5630" width="3.140625" style="10" customWidth="1"/>
    <col min="5631" max="5631" width="3.42578125" style="10" customWidth="1"/>
    <col min="5632" max="5632" width="3.140625" style="10" customWidth="1"/>
    <col min="5633" max="5633" width="2.42578125" style="10" customWidth="1"/>
    <col min="5634" max="5634" width="3.5703125" style="10" customWidth="1"/>
    <col min="5635" max="5635" width="34.28515625" style="10" customWidth="1"/>
    <col min="5636" max="5636" width="3.85546875" style="10" customWidth="1"/>
    <col min="5637" max="5638" width="11.42578125" style="10"/>
    <col min="5639" max="5639" width="15.7109375" style="10" customWidth="1"/>
    <col min="5640" max="5640" width="14.28515625" style="10" customWidth="1"/>
    <col min="5641" max="5642" width="14" style="10" customWidth="1"/>
    <col min="5643" max="5643" width="14.5703125" style="10" customWidth="1"/>
    <col min="5644" max="5644" width="13.7109375" style="10" customWidth="1"/>
    <col min="5645" max="5645" width="13.85546875" style="10" customWidth="1"/>
    <col min="5646" max="5646" width="15.85546875" style="10" customWidth="1"/>
    <col min="5647" max="5647" width="15.28515625" style="10" customWidth="1"/>
    <col min="5648" max="5648" width="15.140625" style="10" customWidth="1"/>
    <col min="5649" max="5649" width="13.5703125" style="10" customWidth="1"/>
    <col min="5650" max="5650" width="17.42578125" style="10" customWidth="1"/>
    <col min="5651" max="5651" width="16.140625" style="10" customWidth="1"/>
    <col min="5652" max="5652" width="15.85546875" style="10" customWidth="1"/>
    <col min="5653" max="5653" width="6.28515625" style="10" customWidth="1"/>
    <col min="5654" max="5654" width="16.5703125" style="10" customWidth="1"/>
    <col min="5655" max="5655" width="0.85546875" style="10" customWidth="1"/>
    <col min="5656" max="5885" width="11.42578125" style="10"/>
    <col min="5886" max="5886" width="3.140625" style="10" customWidth="1"/>
    <col min="5887" max="5887" width="3.42578125" style="10" customWidth="1"/>
    <col min="5888" max="5888" width="3.140625" style="10" customWidth="1"/>
    <col min="5889" max="5889" width="2.42578125" style="10" customWidth="1"/>
    <col min="5890" max="5890" width="3.5703125" style="10" customWidth="1"/>
    <col min="5891" max="5891" width="34.28515625" style="10" customWidth="1"/>
    <col min="5892" max="5892" width="3.85546875" style="10" customWidth="1"/>
    <col min="5893" max="5894" width="11.42578125" style="10"/>
    <col min="5895" max="5895" width="15.7109375" style="10" customWidth="1"/>
    <col min="5896" max="5896" width="14.28515625" style="10" customWidth="1"/>
    <col min="5897" max="5898" width="14" style="10" customWidth="1"/>
    <col min="5899" max="5899" width="14.5703125" style="10" customWidth="1"/>
    <col min="5900" max="5900" width="13.7109375" style="10" customWidth="1"/>
    <col min="5901" max="5901" width="13.85546875" style="10" customWidth="1"/>
    <col min="5902" max="5902" width="15.85546875" style="10" customWidth="1"/>
    <col min="5903" max="5903" width="15.28515625" style="10" customWidth="1"/>
    <col min="5904" max="5904" width="15.140625" style="10" customWidth="1"/>
    <col min="5905" max="5905" width="13.5703125" style="10" customWidth="1"/>
    <col min="5906" max="5906" width="17.42578125" style="10" customWidth="1"/>
    <col min="5907" max="5907" width="16.140625" style="10" customWidth="1"/>
    <col min="5908" max="5908" width="15.85546875" style="10" customWidth="1"/>
    <col min="5909" max="5909" width="6.28515625" style="10" customWidth="1"/>
    <col min="5910" max="5910" width="16.5703125" style="10" customWidth="1"/>
    <col min="5911" max="5911" width="0.85546875" style="10" customWidth="1"/>
    <col min="5912" max="6141" width="11.42578125" style="10"/>
    <col min="6142" max="6142" width="3.140625" style="10" customWidth="1"/>
    <col min="6143" max="6143" width="3.42578125" style="10" customWidth="1"/>
    <col min="6144" max="6144" width="3.140625" style="10" customWidth="1"/>
    <col min="6145" max="6145" width="2.42578125" style="10" customWidth="1"/>
    <col min="6146" max="6146" width="3.5703125" style="10" customWidth="1"/>
    <col min="6147" max="6147" width="34.28515625" style="10" customWidth="1"/>
    <col min="6148" max="6148" width="3.85546875" style="10" customWidth="1"/>
    <col min="6149" max="6150" width="11.42578125" style="10"/>
    <col min="6151" max="6151" width="15.7109375" style="10" customWidth="1"/>
    <col min="6152" max="6152" width="14.28515625" style="10" customWidth="1"/>
    <col min="6153" max="6154" width="14" style="10" customWidth="1"/>
    <col min="6155" max="6155" width="14.5703125" style="10" customWidth="1"/>
    <col min="6156" max="6156" width="13.7109375" style="10" customWidth="1"/>
    <col min="6157" max="6157" width="13.85546875" style="10" customWidth="1"/>
    <col min="6158" max="6158" width="15.85546875" style="10" customWidth="1"/>
    <col min="6159" max="6159" width="15.28515625" style="10" customWidth="1"/>
    <col min="6160" max="6160" width="15.140625" style="10" customWidth="1"/>
    <col min="6161" max="6161" width="13.5703125" style="10" customWidth="1"/>
    <col min="6162" max="6162" width="17.42578125" style="10" customWidth="1"/>
    <col min="6163" max="6163" width="16.140625" style="10" customWidth="1"/>
    <col min="6164" max="6164" width="15.85546875" style="10" customWidth="1"/>
    <col min="6165" max="6165" width="6.28515625" style="10" customWidth="1"/>
    <col min="6166" max="6166" width="16.5703125" style="10" customWidth="1"/>
    <col min="6167" max="6167" width="0.85546875" style="10" customWidth="1"/>
    <col min="6168" max="6397" width="11.42578125" style="10"/>
    <col min="6398" max="6398" width="3.140625" style="10" customWidth="1"/>
    <col min="6399" max="6399" width="3.42578125" style="10" customWidth="1"/>
    <col min="6400" max="6400" width="3.140625" style="10" customWidth="1"/>
    <col min="6401" max="6401" width="2.42578125" style="10" customWidth="1"/>
    <col min="6402" max="6402" width="3.5703125" style="10" customWidth="1"/>
    <col min="6403" max="6403" width="34.28515625" style="10" customWidth="1"/>
    <col min="6404" max="6404" width="3.85546875" style="10" customWidth="1"/>
    <col min="6405" max="6406" width="11.42578125" style="10"/>
    <col min="6407" max="6407" width="15.7109375" style="10" customWidth="1"/>
    <col min="6408" max="6408" width="14.28515625" style="10" customWidth="1"/>
    <col min="6409" max="6410" width="14" style="10" customWidth="1"/>
    <col min="6411" max="6411" width="14.5703125" style="10" customWidth="1"/>
    <col min="6412" max="6412" width="13.7109375" style="10" customWidth="1"/>
    <col min="6413" max="6413" width="13.85546875" style="10" customWidth="1"/>
    <col min="6414" max="6414" width="15.85546875" style="10" customWidth="1"/>
    <col min="6415" max="6415" width="15.28515625" style="10" customWidth="1"/>
    <col min="6416" max="6416" width="15.140625" style="10" customWidth="1"/>
    <col min="6417" max="6417" width="13.5703125" style="10" customWidth="1"/>
    <col min="6418" max="6418" width="17.42578125" style="10" customWidth="1"/>
    <col min="6419" max="6419" width="16.140625" style="10" customWidth="1"/>
    <col min="6420" max="6420" width="15.85546875" style="10" customWidth="1"/>
    <col min="6421" max="6421" width="6.28515625" style="10" customWidth="1"/>
    <col min="6422" max="6422" width="16.5703125" style="10" customWidth="1"/>
    <col min="6423" max="6423" width="0.85546875" style="10" customWidth="1"/>
    <col min="6424" max="6653" width="11.42578125" style="10"/>
    <col min="6654" max="6654" width="3.140625" style="10" customWidth="1"/>
    <col min="6655" max="6655" width="3.42578125" style="10" customWidth="1"/>
    <col min="6656" max="6656" width="3.140625" style="10" customWidth="1"/>
    <col min="6657" max="6657" width="2.42578125" style="10" customWidth="1"/>
    <col min="6658" max="6658" width="3.5703125" style="10" customWidth="1"/>
    <col min="6659" max="6659" width="34.28515625" style="10" customWidth="1"/>
    <col min="6660" max="6660" width="3.85546875" style="10" customWidth="1"/>
    <col min="6661" max="6662" width="11.42578125" style="10"/>
    <col min="6663" max="6663" width="15.7109375" style="10" customWidth="1"/>
    <col min="6664" max="6664" width="14.28515625" style="10" customWidth="1"/>
    <col min="6665" max="6666" width="14" style="10" customWidth="1"/>
    <col min="6667" max="6667" width="14.5703125" style="10" customWidth="1"/>
    <col min="6668" max="6668" width="13.7109375" style="10" customWidth="1"/>
    <col min="6669" max="6669" width="13.85546875" style="10" customWidth="1"/>
    <col min="6670" max="6670" width="15.85546875" style="10" customWidth="1"/>
    <col min="6671" max="6671" width="15.28515625" style="10" customWidth="1"/>
    <col min="6672" max="6672" width="15.140625" style="10" customWidth="1"/>
    <col min="6673" max="6673" width="13.5703125" style="10" customWidth="1"/>
    <col min="6674" max="6674" width="17.42578125" style="10" customWidth="1"/>
    <col min="6675" max="6675" width="16.140625" style="10" customWidth="1"/>
    <col min="6676" max="6676" width="15.85546875" style="10" customWidth="1"/>
    <col min="6677" max="6677" width="6.28515625" style="10" customWidth="1"/>
    <col min="6678" max="6678" width="16.5703125" style="10" customWidth="1"/>
    <col min="6679" max="6679" width="0.85546875" style="10" customWidth="1"/>
    <col min="6680" max="6909" width="11.42578125" style="10"/>
    <col min="6910" max="6910" width="3.140625" style="10" customWidth="1"/>
    <col min="6911" max="6911" width="3.42578125" style="10" customWidth="1"/>
    <col min="6912" max="6912" width="3.140625" style="10" customWidth="1"/>
    <col min="6913" max="6913" width="2.42578125" style="10" customWidth="1"/>
    <col min="6914" max="6914" width="3.5703125" style="10" customWidth="1"/>
    <col min="6915" max="6915" width="34.28515625" style="10" customWidth="1"/>
    <col min="6916" max="6916" width="3.85546875" style="10" customWidth="1"/>
    <col min="6917" max="6918" width="11.42578125" style="10"/>
    <col min="6919" max="6919" width="15.7109375" style="10" customWidth="1"/>
    <col min="6920" max="6920" width="14.28515625" style="10" customWidth="1"/>
    <col min="6921" max="6922" width="14" style="10" customWidth="1"/>
    <col min="6923" max="6923" width="14.5703125" style="10" customWidth="1"/>
    <col min="6924" max="6924" width="13.7109375" style="10" customWidth="1"/>
    <col min="6925" max="6925" width="13.85546875" style="10" customWidth="1"/>
    <col min="6926" max="6926" width="15.85546875" style="10" customWidth="1"/>
    <col min="6927" max="6927" width="15.28515625" style="10" customWidth="1"/>
    <col min="6928" max="6928" width="15.140625" style="10" customWidth="1"/>
    <col min="6929" max="6929" width="13.5703125" style="10" customWidth="1"/>
    <col min="6930" max="6930" width="17.42578125" style="10" customWidth="1"/>
    <col min="6931" max="6931" width="16.140625" style="10" customWidth="1"/>
    <col min="6932" max="6932" width="15.85546875" style="10" customWidth="1"/>
    <col min="6933" max="6933" width="6.28515625" style="10" customWidth="1"/>
    <col min="6934" max="6934" width="16.5703125" style="10" customWidth="1"/>
    <col min="6935" max="6935" width="0.85546875" style="10" customWidth="1"/>
    <col min="6936" max="7165" width="11.42578125" style="10"/>
    <col min="7166" max="7166" width="3.140625" style="10" customWidth="1"/>
    <col min="7167" max="7167" width="3.42578125" style="10" customWidth="1"/>
    <col min="7168" max="7168" width="3.140625" style="10" customWidth="1"/>
    <col min="7169" max="7169" width="2.42578125" style="10" customWidth="1"/>
    <col min="7170" max="7170" width="3.5703125" style="10" customWidth="1"/>
    <col min="7171" max="7171" width="34.28515625" style="10" customWidth="1"/>
    <col min="7172" max="7172" width="3.85546875" style="10" customWidth="1"/>
    <col min="7173" max="7174" width="11.42578125" style="10"/>
    <col min="7175" max="7175" width="15.7109375" style="10" customWidth="1"/>
    <col min="7176" max="7176" width="14.28515625" style="10" customWidth="1"/>
    <col min="7177" max="7178" width="14" style="10" customWidth="1"/>
    <col min="7179" max="7179" width="14.5703125" style="10" customWidth="1"/>
    <col min="7180" max="7180" width="13.7109375" style="10" customWidth="1"/>
    <col min="7181" max="7181" width="13.85546875" style="10" customWidth="1"/>
    <col min="7182" max="7182" width="15.85546875" style="10" customWidth="1"/>
    <col min="7183" max="7183" width="15.28515625" style="10" customWidth="1"/>
    <col min="7184" max="7184" width="15.140625" style="10" customWidth="1"/>
    <col min="7185" max="7185" width="13.5703125" style="10" customWidth="1"/>
    <col min="7186" max="7186" width="17.42578125" style="10" customWidth="1"/>
    <col min="7187" max="7187" width="16.140625" style="10" customWidth="1"/>
    <col min="7188" max="7188" width="15.85546875" style="10" customWidth="1"/>
    <col min="7189" max="7189" width="6.28515625" style="10" customWidth="1"/>
    <col min="7190" max="7190" width="16.5703125" style="10" customWidth="1"/>
    <col min="7191" max="7191" width="0.85546875" style="10" customWidth="1"/>
    <col min="7192" max="7421" width="11.42578125" style="10"/>
    <col min="7422" max="7422" width="3.140625" style="10" customWidth="1"/>
    <col min="7423" max="7423" width="3.42578125" style="10" customWidth="1"/>
    <col min="7424" max="7424" width="3.140625" style="10" customWidth="1"/>
    <col min="7425" max="7425" width="2.42578125" style="10" customWidth="1"/>
    <col min="7426" max="7426" width="3.5703125" style="10" customWidth="1"/>
    <col min="7427" max="7427" width="34.28515625" style="10" customWidth="1"/>
    <col min="7428" max="7428" width="3.85546875" style="10" customWidth="1"/>
    <col min="7429" max="7430" width="11.42578125" style="10"/>
    <col min="7431" max="7431" width="15.7109375" style="10" customWidth="1"/>
    <col min="7432" max="7432" width="14.28515625" style="10" customWidth="1"/>
    <col min="7433" max="7434" width="14" style="10" customWidth="1"/>
    <col min="7435" max="7435" width="14.5703125" style="10" customWidth="1"/>
    <col min="7436" max="7436" width="13.7109375" style="10" customWidth="1"/>
    <col min="7437" max="7437" width="13.85546875" style="10" customWidth="1"/>
    <col min="7438" max="7438" width="15.85546875" style="10" customWidth="1"/>
    <col min="7439" max="7439" width="15.28515625" style="10" customWidth="1"/>
    <col min="7440" max="7440" width="15.140625" style="10" customWidth="1"/>
    <col min="7441" max="7441" width="13.5703125" style="10" customWidth="1"/>
    <col min="7442" max="7442" width="17.42578125" style="10" customWidth="1"/>
    <col min="7443" max="7443" width="16.140625" style="10" customWidth="1"/>
    <col min="7444" max="7444" width="15.85546875" style="10" customWidth="1"/>
    <col min="7445" max="7445" width="6.28515625" style="10" customWidth="1"/>
    <col min="7446" max="7446" width="16.5703125" style="10" customWidth="1"/>
    <col min="7447" max="7447" width="0.85546875" style="10" customWidth="1"/>
    <col min="7448" max="7677" width="11.42578125" style="10"/>
    <col min="7678" max="7678" width="3.140625" style="10" customWidth="1"/>
    <col min="7679" max="7679" width="3.42578125" style="10" customWidth="1"/>
    <col min="7680" max="7680" width="3.140625" style="10" customWidth="1"/>
    <col min="7681" max="7681" width="2.42578125" style="10" customWidth="1"/>
    <col min="7682" max="7682" width="3.5703125" style="10" customWidth="1"/>
    <col min="7683" max="7683" width="34.28515625" style="10" customWidth="1"/>
    <col min="7684" max="7684" width="3.85546875" style="10" customWidth="1"/>
    <col min="7685" max="7686" width="11.42578125" style="10"/>
    <col min="7687" max="7687" width="15.7109375" style="10" customWidth="1"/>
    <col min="7688" max="7688" width="14.28515625" style="10" customWidth="1"/>
    <col min="7689" max="7690" width="14" style="10" customWidth="1"/>
    <col min="7691" max="7691" width="14.5703125" style="10" customWidth="1"/>
    <col min="7692" max="7692" width="13.7109375" style="10" customWidth="1"/>
    <col min="7693" max="7693" width="13.85546875" style="10" customWidth="1"/>
    <col min="7694" max="7694" width="15.85546875" style="10" customWidth="1"/>
    <col min="7695" max="7695" width="15.28515625" style="10" customWidth="1"/>
    <col min="7696" max="7696" width="15.140625" style="10" customWidth="1"/>
    <col min="7697" max="7697" width="13.5703125" style="10" customWidth="1"/>
    <col min="7698" max="7698" width="17.42578125" style="10" customWidth="1"/>
    <col min="7699" max="7699" width="16.140625" style="10" customWidth="1"/>
    <col min="7700" max="7700" width="15.85546875" style="10" customWidth="1"/>
    <col min="7701" max="7701" width="6.28515625" style="10" customWidth="1"/>
    <col min="7702" max="7702" width="16.5703125" style="10" customWidth="1"/>
    <col min="7703" max="7703" width="0.85546875" style="10" customWidth="1"/>
    <col min="7704" max="7933" width="11.42578125" style="10"/>
    <col min="7934" max="7934" width="3.140625" style="10" customWidth="1"/>
    <col min="7935" max="7935" width="3.42578125" style="10" customWidth="1"/>
    <col min="7936" max="7936" width="3.140625" style="10" customWidth="1"/>
    <col min="7937" max="7937" width="2.42578125" style="10" customWidth="1"/>
    <col min="7938" max="7938" width="3.5703125" style="10" customWidth="1"/>
    <col min="7939" max="7939" width="34.28515625" style="10" customWidth="1"/>
    <col min="7940" max="7940" width="3.85546875" style="10" customWidth="1"/>
    <col min="7941" max="7942" width="11.42578125" style="10"/>
    <col min="7943" max="7943" width="15.7109375" style="10" customWidth="1"/>
    <col min="7944" max="7944" width="14.28515625" style="10" customWidth="1"/>
    <col min="7945" max="7946" width="14" style="10" customWidth="1"/>
    <col min="7947" max="7947" width="14.5703125" style="10" customWidth="1"/>
    <col min="7948" max="7948" width="13.7109375" style="10" customWidth="1"/>
    <col min="7949" max="7949" width="13.85546875" style="10" customWidth="1"/>
    <col min="7950" max="7950" width="15.85546875" style="10" customWidth="1"/>
    <col min="7951" max="7951" width="15.28515625" style="10" customWidth="1"/>
    <col min="7952" max="7952" width="15.140625" style="10" customWidth="1"/>
    <col min="7953" max="7953" width="13.5703125" style="10" customWidth="1"/>
    <col min="7954" max="7954" width="17.42578125" style="10" customWidth="1"/>
    <col min="7955" max="7955" width="16.140625" style="10" customWidth="1"/>
    <col min="7956" max="7956" width="15.85546875" style="10" customWidth="1"/>
    <col min="7957" max="7957" width="6.28515625" style="10" customWidth="1"/>
    <col min="7958" max="7958" width="16.5703125" style="10" customWidth="1"/>
    <col min="7959" max="7959" width="0.85546875" style="10" customWidth="1"/>
    <col min="7960" max="8189" width="11.42578125" style="10"/>
    <col min="8190" max="8190" width="3.140625" style="10" customWidth="1"/>
    <col min="8191" max="8191" width="3.42578125" style="10" customWidth="1"/>
    <col min="8192" max="8192" width="3.140625" style="10" customWidth="1"/>
    <col min="8193" max="8193" width="2.42578125" style="10" customWidth="1"/>
    <col min="8194" max="8194" width="3.5703125" style="10" customWidth="1"/>
    <col min="8195" max="8195" width="34.28515625" style="10" customWidth="1"/>
    <col min="8196" max="8196" width="3.85546875" style="10" customWidth="1"/>
    <col min="8197" max="8198" width="11.42578125" style="10"/>
    <col min="8199" max="8199" width="15.7109375" style="10" customWidth="1"/>
    <col min="8200" max="8200" width="14.28515625" style="10" customWidth="1"/>
    <col min="8201" max="8202" width="14" style="10" customWidth="1"/>
    <col min="8203" max="8203" width="14.5703125" style="10" customWidth="1"/>
    <col min="8204" max="8204" width="13.7109375" style="10" customWidth="1"/>
    <col min="8205" max="8205" width="13.85546875" style="10" customWidth="1"/>
    <col min="8206" max="8206" width="15.85546875" style="10" customWidth="1"/>
    <col min="8207" max="8207" width="15.28515625" style="10" customWidth="1"/>
    <col min="8208" max="8208" width="15.140625" style="10" customWidth="1"/>
    <col min="8209" max="8209" width="13.5703125" style="10" customWidth="1"/>
    <col min="8210" max="8210" width="17.42578125" style="10" customWidth="1"/>
    <col min="8211" max="8211" width="16.140625" style="10" customWidth="1"/>
    <col min="8212" max="8212" width="15.85546875" style="10" customWidth="1"/>
    <col min="8213" max="8213" width="6.28515625" style="10" customWidth="1"/>
    <col min="8214" max="8214" width="16.5703125" style="10" customWidth="1"/>
    <col min="8215" max="8215" width="0.85546875" style="10" customWidth="1"/>
    <col min="8216" max="8445" width="11.42578125" style="10"/>
    <col min="8446" max="8446" width="3.140625" style="10" customWidth="1"/>
    <col min="8447" max="8447" width="3.42578125" style="10" customWidth="1"/>
    <col min="8448" max="8448" width="3.140625" style="10" customWidth="1"/>
    <col min="8449" max="8449" width="2.42578125" style="10" customWidth="1"/>
    <col min="8450" max="8450" width="3.5703125" style="10" customWidth="1"/>
    <col min="8451" max="8451" width="34.28515625" style="10" customWidth="1"/>
    <col min="8452" max="8452" width="3.85546875" style="10" customWidth="1"/>
    <col min="8453" max="8454" width="11.42578125" style="10"/>
    <col min="8455" max="8455" width="15.7109375" style="10" customWidth="1"/>
    <col min="8456" max="8456" width="14.28515625" style="10" customWidth="1"/>
    <col min="8457" max="8458" width="14" style="10" customWidth="1"/>
    <col min="8459" max="8459" width="14.5703125" style="10" customWidth="1"/>
    <col min="8460" max="8460" width="13.7109375" style="10" customWidth="1"/>
    <col min="8461" max="8461" width="13.85546875" style="10" customWidth="1"/>
    <col min="8462" max="8462" width="15.85546875" style="10" customWidth="1"/>
    <col min="8463" max="8463" width="15.28515625" style="10" customWidth="1"/>
    <col min="8464" max="8464" width="15.140625" style="10" customWidth="1"/>
    <col min="8465" max="8465" width="13.5703125" style="10" customWidth="1"/>
    <col min="8466" max="8466" width="17.42578125" style="10" customWidth="1"/>
    <col min="8467" max="8467" width="16.140625" style="10" customWidth="1"/>
    <col min="8468" max="8468" width="15.85546875" style="10" customWidth="1"/>
    <col min="8469" max="8469" width="6.28515625" style="10" customWidth="1"/>
    <col min="8470" max="8470" width="16.5703125" style="10" customWidth="1"/>
    <col min="8471" max="8471" width="0.85546875" style="10" customWidth="1"/>
    <col min="8472" max="8701" width="11.42578125" style="10"/>
    <col min="8702" max="8702" width="3.140625" style="10" customWidth="1"/>
    <col min="8703" max="8703" width="3.42578125" style="10" customWidth="1"/>
    <col min="8704" max="8704" width="3.140625" style="10" customWidth="1"/>
    <col min="8705" max="8705" width="2.42578125" style="10" customWidth="1"/>
    <col min="8706" max="8706" width="3.5703125" style="10" customWidth="1"/>
    <col min="8707" max="8707" width="34.28515625" style="10" customWidth="1"/>
    <col min="8708" max="8708" width="3.85546875" style="10" customWidth="1"/>
    <col min="8709" max="8710" width="11.42578125" style="10"/>
    <col min="8711" max="8711" width="15.7109375" style="10" customWidth="1"/>
    <col min="8712" max="8712" width="14.28515625" style="10" customWidth="1"/>
    <col min="8713" max="8714" width="14" style="10" customWidth="1"/>
    <col min="8715" max="8715" width="14.5703125" style="10" customWidth="1"/>
    <col min="8716" max="8716" width="13.7109375" style="10" customWidth="1"/>
    <col min="8717" max="8717" width="13.85546875" style="10" customWidth="1"/>
    <col min="8718" max="8718" width="15.85546875" style="10" customWidth="1"/>
    <col min="8719" max="8719" width="15.28515625" style="10" customWidth="1"/>
    <col min="8720" max="8720" width="15.140625" style="10" customWidth="1"/>
    <col min="8721" max="8721" width="13.5703125" style="10" customWidth="1"/>
    <col min="8722" max="8722" width="17.42578125" style="10" customWidth="1"/>
    <col min="8723" max="8723" width="16.140625" style="10" customWidth="1"/>
    <col min="8724" max="8724" width="15.85546875" style="10" customWidth="1"/>
    <col min="8725" max="8725" width="6.28515625" style="10" customWidth="1"/>
    <col min="8726" max="8726" width="16.5703125" style="10" customWidth="1"/>
    <col min="8727" max="8727" width="0.85546875" style="10" customWidth="1"/>
    <col min="8728" max="8957" width="11.42578125" style="10"/>
    <col min="8958" max="8958" width="3.140625" style="10" customWidth="1"/>
    <col min="8959" max="8959" width="3.42578125" style="10" customWidth="1"/>
    <col min="8960" max="8960" width="3.140625" style="10" customWidth="1"/>
    <col min="8961" max="8961" width="2.42578125" style="10" customWidth="1"/>
    <col min="8962" max="8962" width="3.5703125" style="10" customWidth="1"/>
    <col min="8963" max="8963" width="34.28515625" style="10" customWidth="1"/>
    <col min="8964" max="8964" width="3.85546875" style="10" customWidth="1"/>
    <col min="8965" max="8966" width="11.42578125" style="10"/>
    <col min="8967" max="8967" width="15.7109375" style="10" customWidth="1"/>
    <col min="8968" max="8968" width="14.28515625" style="10" customWidth="1"/>
    <col min="8969" max="8970" width="14" style="10" customWidth="1"/>
    <col min="8971" max="8971" width="14.5703125" style="10" customWidth="1"/>
    <col min="8972" max="8972" width="13.7109375" style="10" customWidth="1"/>
    <col min="8973" max="8973" width="13.85546875" style="10" customWidth="1"/>
    <col min="8974" max="8974" width="15.85546875" style="10" customWidth="1"/>
    <col min="8975" max="8975" width="15.28515625" style="10" customWidth="1"/>
    <col min="8976" max="8976" width="15.140625" style="10" customWidth="1"/>
    <col min="8977" max="8977" width="13.5703125" style="10" customWidth="1"/>
    <col min="8978" max="8978" width="17.42578125" style="10" customWidth="1"/>
    <col min="8979" max="8979" width="16.140625" style="10" customWidth="1"/>
    <col min="8980" max="8980" width="15.85546875" style="10" customWidth="1"/>
    <col min="8981" max="8981" width="6.28515625" style="10" customWidth="1"/>
    <col min="8982" max="8982" width="16.5703125" style="10" customWidth="1"/>
    <col min="8983" max="8983" width="0.85546875" style="10" customWidth="1"/>
    <col min="8984" max="9213" width="11.42578125" style="10"/>
    <col min="9214" max="9214" width="3.140625" style="10" customWidth="1"/>
    <col min="9215" max="9215" width="3.42578125" style="10" customWidth="1"/>
    <col min="9216" max="9216" width="3.140625" style="10" customWidth="1"/>
    <col min="9217" max="9217" width="2.42578125" style="10" customWidth="1"/>
    <col min="9218" max="9218" width="3.5703125" style="10" customWidth="1"/>
    <col min="9219" max="9219" width="34.28515625" style="10" customWidth="1"/>
    <col min="9220" max="9220" width="3.85546875" style="10" customWidth="1"/>
    <col min="9221" max="9222" width="11.42578125" style="10"/>
    <col min="9223" max="9223" width="15.7109375" style="10" customWidth="1"/>
    <col min="9224" max="9224" width="14.28515625" style="10" customWidth="1"/>
    <col min="9225" max="9226" width="14" style="10" customWidth="1"/>
    <col min="9227" max="9227" width="14.5703125" style="10" customWidth="1"/>
    <col min="9228" max="9228" width="13.7109375" style="10" customWidth="1"/>
    <col min="9229" max="9229" width="13.85546875" style="10" customWidth="1"/>
    <col min="9230" max="9230" width="15.85546875" style="10" customWidth="1"/>
    <col min="9231" max="9231" width="15.28515625" style="10" customWidth="1"/>
    <col min="9232" max="9232" width="15.140625" style="10" customWidth="1"/>
    <col min="9233" max="9233" width="13.5703125" style="10" customWidth="1"/>
    <col min="9234" max="9234" width="17.42578125" style="10" customWidth="1"/>
    <col min="9235" max="9235" width="16.140625" style="10" customWidth="1"/>
    <col min="9236" max="9236" width="15.85546875" style="10" customWidth="1"/>
    <col min="9237" max="9237" width="6.28515625" style="10" customWidth="1"/>
    <col min="9238" max="9238" width="16.5703125" style="10" customWidth="1"/>
    <col min="9239" max="9239" width="0.85546875" style="10" customWidth="1"/>
    <col min="9240" max="9469" width="11.42578125" style="10"/>
    <col min="9470" max="9470" width="3.140625" style="10" customWidth="1"/>
    <col min="9471" max="9471" width="3.42578125" style="10" customWidth="1"/>
    <col min="9472" max="9472" width="3.140625" style="10" customWidth="1"/>
    <col min="9473" max="9473" width="2.42578125" style="10" customWidth="1"/>
    <col min="9474" max="9474" width="3.5703125" style="10" customWidth="1"/>
    <col min="9475" max="9475" width="34.28515625" style="10" customWidth="1"/>
    <col min="9476" max="9476" width="3.85546875" style="10" customWidth="1"/>
    <col min="9477" max="9478" width="11.42578125" style="10"/>
    <col min="9479" max="9479" width="15.7109375" style="10" customWidth="1"/>
    <col min="9480" max="9480" width="14.28515625" style="10" customWidth="1"/>
    <col min="9481" max="9482" width="14" style="10" customWidth="1"/>
    <col min="9483" max="9483" width="14.5703125" style="10" customWidth="1"/>
    <col min="9484" max="9484" width="13.7109375" style="10" customWidth="1"/>
    <col min="9485" max="9485" width="13.85546875" style="10" customWidth="1"/>
    <col min="9486" max="9486" width="15.85546875" style="10" customWidth="1"/>
    <col min="9487" max="9487" width="15.28515625" style="10" customWidth="1"/>
    <col min="9488" max="9488" width="15.140625" style="10" customWidth="1"/>
    <col min="9489" max="9489" width="13.5703125" style="10" customWidth="1"/>
    <col min="9490" max="9490" width="17.42578125" style="10" customWidth="1"/>
    <col min="9491" max="9491" width="16.140625" style="10" customWidth="1"/>
    <col min="9492" max="9492" width="15.85546875" style="10" customWidth="1"/>
    <col min="9493" max="9493" width="6.28515625" style="10" customWidth="1"/>
    <col min="9494" max="9494" width="16.5703125" style="10" customWidth="1"/>
    <col min="9495" max="9495" width="0.85546875" style="10" customWidth="1"/>
    <col min="9496" max="9725" width="11.42578125" style="10"/>
    <col min="9726" max="9726" width="3.140625" style="10" customWidth="1"/>
    <col min="9727" max="9727" width="3.42578125" style="10" customWidth="1"/>
    <col min="9728" max="9728" width="3.140625" style="10" customWidth="1"/>
    <col min="9729" max="9729" width="2.42578125" style="10" customWidth="1"/>
    <col min="9730" max="9730" width="3.5703125" style="10" customWidth="1"/>
    <col min="9731" max="9731" width="34.28515625" style="10" customWidth="1"/>
    <col min="9732" max="9732" width="3.85546875" style="10" customWidth="1"/>
    <col min="9733" max="9734" width="11.42578125" style="10"/>
    <col min="9735" max="9735" width="15.7109375" style="10" customWidth="1"/>
    <col min="9736" max="9736" width="14.28515625" style="10" customWidth="1"/>
    <col min="9737" max="9738" width="14" style="10" customWidth="1"/>
    <col min="9739" max="9739" width="14.5703125" style="10" customWidth="1"/>
    <col min="9740" max="9740" width="13.7109375" style="10" customWidth="1"/>
    <col min="9741" max="9741" width="13.85546875" style="10" customWidth="1"/>
    <col min="9742" max="9742" width="15.85546875" style="10" customWidth="1"/>
    <col min="9743" max="9743" width="15.28515625" style="10" customWidth="1"/>
    <col min="9744" max="9744" width="15.140625" style="10" customWidth="1"/>
    <col min="9745" max="9745" width="13.5703125" style="10" customWidth="1"/>
    <col min="9746" max="9746" width="17.42578125" style="10" customWidth="1"/>
    <col min="9747" max="9747" width="16.140625" style="10" customWidth="1"/>
    <col min="9748" max="9748" width="15.85546875" style="10" customWidth="1"/>
    <col min="9749" max="9749" width="6.28515625" style="10" customWidth="1"/>
    <col min="9750" max="9750" width="16.5703125" style="10" customWidth="1"/>
    <col min="9751" max="9751" width="0.85546875" style="10" customWidth="1"/>
    <col min="9752" max="9981" width="11.42578125" style="10"/>
    <col min="9982" max="9982" width="3.140625" style="10" customWidth="1"/>
    <col min="9983" max="9983" width="3.42578125" style="10" customWidth="1"/>
    <col min="9984" max="9984" width="3.140625" style="10" customWidth="1"/>
    <col min="9985" max="9985" width="2.42578125" style="10" customWidth="1"/>
    <col min="9986" max="9986" width="3.5703125" style="10" customWidth="1"/>
    <col min="9987" max="9987" width="34.28515625" style="10" customWidth="1"/>
    <col min="9988" max="9988" width="3.85546875" style="10" customWidth="1"/>
    <col min="9989" max="9990" width="11.42578125" style="10"/>
    <col min="9991" max="9991" width="15.7109375" style="10" customWidth="1"/>
    <col min="9992" max="9992" width="14.28515625" style="10" customWidth="1"/>
    <col min="9993" max="9994" width="14" style="10" customWidth="1"/>
    <col min="9995" max="9995" width="14.5703125" style="10" customWidth="1"/>
    <col min="9996" max="9996" width="13.7109375" style="10" customWidth="1"/>
    <col min="9997" max="9997" width="13.85546875" style="10" customWidth="1"/>
    <col min="9998" max="9998" width="15.85546875" style="10" customWidth="1"/>
    <col min="9999" max="9999" width="15.28515625" style="10" customWidth="1"/>
    <col min="10000" max="10000" width="15.140625" style="10" customWidth="1"/>
    <col min="10001" max="10001" width="13.5703125" style="10" customWidth="1"/>
    <col min="10002" max="10002" width="17.42578125" style="10" customWidth="1"/>
    <col min="10003" max="10003" width="16.140625" style="10" customWidth="1"/>
    <col min="10004" max="10004" width="15.85546875" style="10" customWidth="1"/>
    <col min="10005" max="10005" width="6.28515625" style="10" customWidth="1"/>
    <col min="10006" max="10006" width="16.5703125" style="10" customWidth="1"/>
    <col min="10007" max="10007" width="0.85546875" style="10" customWidth="1"/>
    <col min="10008" max="10237" width="11.42578125" style="10"/>
    <col min="10238" max="10238" width="3.140625" style="10" customWidth="1"/>
    <col min="10239" max="10239" width="3.42578125" style="10" customWidth="1"/>
    <col min="10240" max="10240" width="3.140625" style="10" customWidth="1"/>
    <col min="10241" max="10241" width="2.42578125" style="10" customWidth="1"/>
    <col min="10242" max="10242" width="3.5703125" style="10" customWidth="1"/>
    <col min="10243" max="10243" width="34.28515625" style="10" customWidth="1"/>
    <col min="10244" max="10244" width="3.85546875" style="10" customWidth="1"/>
    <col min="10245" max="10246" width="11.42578125" style="10"/>
    <col min="10247" max="10247" width="15.7109375" style="10" customWidth="1"/>
    <col min="10248" max="10248" width="14.28515625" style="10" customWidth="1"/>
    <col min="10249" max="10250" width="14" style="10" customWidth="1"/>
    <col min="10251" max="10251" width="14.5703125" style="10" customWidth="1"/>
    <col min="10252" max="10252" width="13.7109375" style="10" customWidth="1"/>
    <col min="10253" max="10253" width="13.85546875" style="10" customWidth="1"/>
    <col min="10254" max="10254" width="15.85546875" style="10" customWidth="1"/>
    <col min="10255" max="10255" width="15.28515625" style="10" customWidth="1"/>
    <col min="10256" max="10256" width="15.140625" style="10" customWidth="1"/>
    <col min="10257" max="10257" width="13.5703125" style="10" customWidth="1"/>
    <col min="10258" max="10258" width="17.42578125" style="10" customWidth="1"/>
    <col min="10259" max="10259" width="16.140625" style="10" customWidth="1"/>
    <col min="10260" max="10260" width="15.85546875" style="10" customWidth="1"/>
    <col min="10261" max="10261" width="6.28515625" style="10" customWidth="1"/>
    <col min="10262" max="10262" width="16.5703125" style="10" customWidth="1"/>
    <col min="10263" max="10263" width="0.85546875" style="10" customWidth="1"/>
    <col min="10264" max="10493" width="11.42578125" style="10"/>
    <col min="10494" max="10494" width="3.140625" style="10" customWidth="1"/>
    <col min="10495" max="10495" width="3.42578125" style="10" customWidth="1"/>
    <col min="10496" max="10496" width="3.140625" style="10" customWidth="1"/>
    <col min="10497" max="10497" width="2.42578125" style="10" customWidth="1"/>
    <col min="10498" max="10498" width="3.5703125" style="10" customWidth="1"/>
    <col min="10499" max="10499" width="34.28515625" style="10" customWidth="1"/>
    <col min="10500" max="10500" width="3.85546875" style="10" customWidth="1"/>
    <col min="10501" max="10502" width="11.42578125" style="10"/>
    <col min="10503" max="10503" width="15.7109375" style="10" customWidth="1"/>
    <col min="10504" max="10504" width="14.28515625" style="10" customWidth="1"/>
    <col min="10505" max="10506" width="14" style="10" customWidth="1"/>
    <col min="10507" max="10507" width="14.5703125" style="10" customWidth="1"/>
    <col min="10508" max="10508" width="13.7109375" style="10" customWidth="1"/>
    <col min="10509" max="10509" width="13.85546875" style="10" customWidth="1"/>
    <col min="10510" max="10510" width="15.85546875" style="10" customWidth="1"/>
    <col min="10511" max="10511" width="15.28515625" style="10" customWidth="1"/>
    <col min="10512" max="10512" width="15.140625" style="10" customWidth="1"/>
    <col min="10513" max="10513" width="13.5703125" style="10" customWidth="1"/>
    <col min="10514" max="10514" width="17.42578125" style="10" customWidth="1"/>
    <col min="10515" max="10515" width="16.140625" style="10" customWidth="1"/>
    <col min="10516" max="10516" width="15.85546875" style="10" customWidth="1"/>
    <col min="10517" max="10517" width="6.28515625" style="10" customWidth="1"/>
    <col min="10518" max="10518" width="16.5703125" style="10" customWidth="1"/>
    <col min="10519" max="10519" width="0.85546875" style="10" customWidth="1"/>
    <col min="10520" max="10749" width="11.42578125" style="10"/>
    <col min="10750" max="10750" width="3.140625" style="10" customWidth="1"/>
    <col min="10751" max="10751" width="3.42578125" style="10" customWidth="1"/>
    <col min="10752" max="10752" width="3.140625" style="10" customWidth="1"/>
    <col min="10753" max="10753" width="2.42578125" style="10" customWidth="1"/>
    <col min="10754" max="10754" width="3.5703125" style="10" customWidth="1"/>
    <col min="10755" max="10755" width="34.28515625" style="10" customWidth="1"/>
    <col min="10756" max="10756" width="3.85546875" style="10" customWidth="1"/>
    <col min="10757" max="10758" width="11.42578125" style="10"/>
    <col min="10759" max="10759" width="15.7109375" style="10" customWidth="1"/>
    <col min="10760" max="10760" width="14.28515625" style="10" customWidth="1"/>
    <col min="10761" max="10762" width="14" style="10" customWidth="1"/>
    <col min="10763" max="10763" width="14.5703125" style="10" customWidth="1"/>
    <col min="10764" max="10764" width="13.7109375" style="10" customWidth="1"/>
    <col min="10765" max="10765" width="13.85546875" style="10" customWidth="1"/>
    <col min="10766" max="10766" width="15.85546875" style="10" customWidth="1"/>
    <col min="10767" max="10767" width="15.28515625" style="10" customWidth="1"/>
    <col min="10768" max="10768" width="15.140625" style="10" customWidth="1"/>
    <col min="10769" max="10769" width="13.5703125" style="10" customWidth="1"/>
    <col min="10770" max="10770" width="17.42578125" style="10" customWidth="1"/>
    <col min="10771" max="10771" width="16.140625" style="10" customWidth="1"/>
    <col min="10772" max="10772" width="15.85546875" style="10" customWidth="1"/>
    <col min="10773" max="10773" width="6.28515625" style="10" customWidth="1"/>
    <col min="10774" max="10774" width="16.5703125" style="10" customWidth="1"/>
    <col min="10775" max="10775" width="0.85546875" style="10" customWidth="1"/>
    <col min="10776" max="11005" width="11.42578125" style="10"/>
    <col min="11006" max="11006" width="3.140625" style="10" customWidth="1"/>
    <col min="11007" max="11007" width="3.42578125" style="10" customWidth="1"/>
    <col min="11008" max="11008" width="3.140625" style="10" customWidth="1"/>
    <col min="11009" max="11009" width="2.42578125" style="10" customWidth="1"/>
    <col min="11010" max="11010" width="3.5703125" style="10" customWidth="1"/>
    <col min="11011" max="11011" width="34.28515625" style="10" customWidth="1"/>
    <col min="11012" max="11012" width="3.85546875" style="10" customWidth="1"/>
    <col min="11013" max="11014" width="11.42578125" style="10"/>
    <col min="11015" max="11015" width="15.7109375" style="10" customWidth="1"/>
    <col min="11016" max="11016" width="14.28515625" style="10" customWidth="1"/>
    <col min="11017" max="11018" width="14" style="10" customWidth="1"/>
    <col min="11019" max="11019" width="14.5703125" style="10" customWidth="1"/>
    <col min="11020" max="11020" width="13.7109375" style="10" customWidth="1"/>
    <col min="11021" max="11021" width="13.85546875" style="10" customWidth="1"/>
    <col min="11022" max="11022" width="15.85546875" style="10" customWidth="1"/>
    <col min="11023" max="11023" width="15.28515625" style="10" customWidth="1"/>
    <col min="11024" max="11024" width="15.140625" style="10" customWidth="1"/>
    <col min="11025" max="11025" width="13.5703125" style="10" customWidth="1"/>
    <col min="11026" max="11026" width="17.42578125" style="10" customWidth="1"/>
    <col min="11027" max="11027" width="16.140625" style="10" customWidth="1"/>
    <col min="11028" max="11028" width="15.85546875" style="10" customWidth="1"/>
    <col min="11029" max="11029" width="6.28515625" style="10" customWidth="1"/>
    <col min="11030" max="11030" width="16.5703125" style="10" customWidth="1"/>
    <col min="11031" max="11031" width="0.85546875" style="10" customWidth="1"/>
    <col min="11032" max="11261" width="11.42578125" style="10"/>
    <col min="11262" max="11262" width="3.140625" style="10" customWidth="1"/>
    <col min="11263" max="11263" width="3.42578125" style="10" customWidth="1"/>
    <col min="11264" max="11264" width="3.140625" style="10" customWidth="1"/>
    <col min="11265" max="11265" width="2.42578125" style="10" customWidth="1"/>
    <col min="11266" max="11266" width="3.5703125" style="10" customWidth="1"/>
    <col min="11267" max="11267" width="34.28515625" style="10" customWidth="1"/>
    <col min="11268" max="11268" width="3.85546875" style="10" customWidth="1"/>
    <col min="11269" max="11270" width="11.42578125" style="10"/>
    <col min="11271" max="11271" width="15.7109375" style="10" customWidth="1"/>
    <col min="11272" max="11272" width="14.28515625" style="10" customWidth="1"/>
    <col min="11273" max="11274" width="14" style="10" customWidth="1"/>
    <col min="11275" max="11275" width="14.5703125" style="10" customWidth="1"/>
    <col min="11276" max="11276" width="13.7109375" style="10" customWidth="1"/>
    <col min="11277" max="11277" width="13.85546875" style="10" customWidth="1"/>
    <col min="11278" max="11278" width="15.85546875" style="10" customWidth="1"/>
    <col min="11279" max="11279" width="15.28515625" style="10" customWidth="1"/>
    <col min="11280" max="11280" width="15.140625" style="10" customWidth="1"/>
    <col min="11281" max="11281" width="13.5703125" style="10" customWidth="1"/>
    <col min="11282" max="11282" width="17.42578125" style="10" customWidth="1"/>
    <col min="11283" max="11283" width="16.140625" style="10" customWidth="1"/>
    <col min="11284" max="11284" width="15.85546875" style="10" customWidth="1"/>
    <col min="11285" max="11285" width="6.28515625" style="10" customWidth="1"/>
    <col min="11286" max="11286" width="16.5703125" style="10" customWidth="1"/>
    <col min="11287" max="11287" width="0.85546875" style="10" customWidth="1"/>
    <col min="11288" max="11517" width="11.42578125" style="10"/>
    <col min="11518" max="11518" width="3.140625" style="10" customWidth="1"/>
    <col min="11519" max="11519" width="3.42578125" style="10" customWidth="1"/>
    <col min="11520" max="11520" width="3.140625" style="10" customWidth="1"/>
    <col min="11521" max="11521" width="2.42578125" style="10" customWidth="1"/>
    <col min="11522" max="11522" width="3.5703125" style="10" customWidth="1"/>
    <col min="11523" max="11523" width="34.28515625" style="10" customWidth="1"/>
    <col min="11524" max="11524" width="3.85546875" style="10" customWidth="1"/>
    <col min="11525" max="11526" width="11.42578125" style="10"/>
    <col min="11527" max="11527" width="15.7109375" style="10" customWidth="1"/>
    <col min="11528" max="11528" width="14.28515625" style="10" customWidth="1"/>
    <col min="11529" max="11530" width="14" style="10" customWidth="1"/>
    <col min="11531" max="11531" width="14.5703125" style="10" customWidth="1"/>
    <col min="11532" max="11532" width="13.7109375" style="10" customWidth="1"/>
    <col min="11533" max="11533" width="13.85546875" style="10" customWidth="1"/>
    <col min="11534" max="11534" width="15.85546875" style="10" customWidth="1"/>
    <col min="11535" max="11535" width="15.28515625" style="10" customWidth="1"/>
    <col min="11536" max="11536" width="15.140625" style="10" customWidth="1"/>
    <col min="11537" max="11537" width="13.5703125" style="10" customWidth="1"/>
    <col min="11538" max="11538" width="17.42578125" style="10" customWidth="1"/>
    <col min="11539" max="11539" width="16.140625" style="10" customWidth="1"/>
    <col min="11540" max="11540" width="15.85546875" style="10" customWidth="1"/>
    <col min="11541" max="11541" width="6.28515625" style="10" customWidth="1"/>
    <col min="11542" max="11542" width="16.5703125" style="10" customWidth="1"/>
    <col min="11543" max="11543" width="0.85546875" style="10" customWidth="1"/>
    <col min="11544" max="11773" width="11.42578125" style="10"/>
    <col min="11774" max="11774" width="3.140625" style="10" customWidth="1"/>
    <col min="11775" max="11775" width="3.42578125" style="10" customWidth="1"/>
    <col min="11776" max="11776" width="3.140625" style="10" customWidth="1"/>
    <col min="11777" max="11777" width="2.42578125" style="10" customWidth="1"/>
    <col min="11778" max="11778" width="3.5703125" style="10" customWidth="1"/>
    <col min="11779" max="11779" width="34.28515625" style="10" customWidth="1"/>
    <col min="11780" max="11780" width="3.85546875" style="10" customWidth="1"/>
    <col min="11781" max="11782" width="11.42578125" style="10"/>
    <col min="11783" max="11783" width="15.7109375" style="10" customWidth="1"/>
    <col min="11784" max="11784" width="14.28515625" style="10" customWidth="1"/>
    <col min="11785" max="11786" width="14" style="10" customWidth="1"/>
    <col min="11787" max="11787" width="14.5703125" style="10" customWidth="1"/>
    <col min="11788" max="11788" width="13.7109375" style="10" customWidth="1"/>
    <col min="11789" max="11789" width="13.85546875" style="10" customWidth="1"/>
    <col min="11790" max="11790" width="15.85546875" style="10" customWidth="1"/>
    <col min="11791" max="11791" width="15.28515625" style="10" customWidth="1"/>
    <col min="11792" max="11792" width="15.140625" style="10" customWidth="1"/>
    <col min="11793" max="11793" width="13.5703125" style="10" customWidth="1"/>
    <col min="11794" max="11794" width="17.42578125" style="10" customWidth="1"/>
    <col min="11795" max="11795" width="16.140625" style="10" customWidth="1"/>
    <col min="11796" max="11796" width="15.85546875" style="10" customWidth="1"/>
    <col min="11797" max="11797" width="6.28515625" style="10" customWidth="1"/>
    <col min="11798" max="11798" width="16.5703125" style="10" customWidth="1"/>
    <col min="11799" max="11799" width="0.85546875" style="10" customWidth="1"/>
    <col min="11800" max="12029" width="11.42578125" style="10"/>
    <col min="12030" max="12030" width="3.140625" style="10" customWidth="1"/>
    <col min="12031" max="12031" width="3.42578125" style="10" customWidth="1"/>
    <col min="12032" max="12032" width="3.140625" style="10" customWidth="1"/>
    <col min="12033" max="12033" width="2.42578125" style="10" customWidth="1"/>
    <col min="12034" max="12034" width="3.5703125" style="10" customWidth="1"/>
    <col min="12035" max="12035" width="34.28515625" style="10" customWidth="1"/>
    <col min="12036" max="12036" width="3.85546875" style="10" customWidth="1"/>
    <col min="12037" max="12038" width="11.42578125" style="10"/>
    <col min="12039" max="12039" width="15.7109375" style="10" customWidth="1"/>
    <col min="12040" max="12040" width="14.28515625" style="10" customWidth="1"/>
    <col min="12041" max="12042" width="14" style="10" customWidth="1"/>
    <col min="12043" max="12043" width="14.5703125" style="10" customWidth="1"/>
    <col min="12044" max="12044" width="13.7109375" style="10" customWidth="1"/>
    <col min="12045" max="12045" width="13.85546875" style="10" customWidth="1"/>
    <col min="12046" max="12046" width="15.85546875" style="10" customWidth="1"/>
    <col min="12047" max="12047" width="15.28515625" style="10" customWidth="1"/>
    <col min="12048" max="12048" width="15.140625" style="10" customWidth="1"/>
    <col min="12049" max="12049" width="13.5703125" style="10" customWidth="1"/>
    <col min="12050" max="12050" width="17.42578125" style="10" customWidth="1"/>
    <col min="12051" max="12051" width="16.140625" style="10" customWidth="1"/>
    <col min="12052" max="12052" width="15.85546875" style="10" customWidth="1"/>
    <col min="12053" max="12053" width="6.28515625" style="10" customWidth="1"/>
    <col min="12054" max="12054" width="16.5703125" style="10" customWidth="1"/>
    <col min="12055" max="12055" width="0.85546875" style="10" customWidth="1"/>
    <col min="12056" max="12285" width="11.42578125" style="10"/>
    <col min="12286" max="12286" width="3.140625" style="10" customWidth="1"/>
    <col min="12287" max="12287" width="3.42578125" style="10" customWidth="1"/>
    <col min="12288" max="12288" width="3.140625" style="10" customWidth="1"/>
    <col min="12289" max="12289" width="2.42578125" style="10" customWidth="1"/>
    <col min="12290" max="12290" width="3.5703125" style="10" customWidth="1"/>
    <col min="12291" max="12291" width="34.28515625" style="10" customWidth="1"/>
    <col min="12292" max="12292" width="3.85546875" style="10" customWidth="1"/>
    <col min="12293" max="12294" width="11.42578125" style="10"/>
    <col min="12295" max="12295" width="15.7109375" style="10" customWidth="1"/>
    <col min="12296" max="12296" width="14.28515625" style="10" customWidth="1"/>
    <col min="12297" max="12298" width="14" style="10" customWidth="1"/>
    <col min="12299" max="12299" width="14.5703125" style="10" customWidth="1"/>
    <col min="12300" max="12300" width="13.7109375" style="10" customWidth="1"/>
    <col min="12301" max="12301" width="13.85546875" style="10" customWidth="1"/>
    <col min="12302" max="12302" width="15.85546875" style="10" customWidth="1"/>
    <col min="12303" max="12303" width="15.28515625" style="10" customWidth="1"/>
    <col min="12304" max="12304" width="15.140625" style="10" customWidth="1"/>
    <col min="12305" max="12305" width="13.5703125" style="10" customWidth="1"/>
    <col min="12306" max="12306" width="17.42578125" style="10" customWidth="1"/>
    <col min="12307" max="12307" width="16.140625" style="10" customWidth="1"/>
    <col min="12308" max="12308" width="15.85546875" style="10" customWidth="1"/>
    <col min="12309" max="12309" width="6.28515625" style="10" customWidth="1"/>
    <col min="12310" max="12310" width="16.5703125" style="10" customWidth="1"/>
    <col min="12311" max="12311" width="0.85546875" style="10" customWidth="1"/>
    <col min="12312" max="12541" width="11.42578125" style="10"/>
    <col min="12542" max="12542" width="3.140625" style="10" customWidth="1"/>
    <col min="12543" max="12543" width="3.42578125" style="10" customWidth="1"/>
    <col min="12544" max="12544" width="3.140625" style="10" customWidth="1"/>
    <col min="12545" max="12545" width="2.42578125" style="10" customWidth="1"/>
    <col min="12546" max="12546" width="3.5703125" style="10" customWidth="1"/>
    <col min="12547" max="12547" width="34.28515625" style="10" customWidth="1"/>
    <col min="12548" max="12548" width="3.85546875" style="10" customWidth="1"/>
    <col min="12549" max="12550" width="11.42578125" style="10"/>
    <col min="12551" max="12551" width="15.7109375" style="10" customWidth="1"/>
    <col min="12552" max="12552" width="14.28515625" style="10" customWidth="1"/>
    <col min="12553" max="12554" width="14" style="10" customWidth="1"/>
    <col min="12555" max="12555" width="14.5703125" style="10" customWidth="1"/>
    <col min="12556" max="12556" width="13.7109375" style="10" customWidth="1"/>
    <col min="12557" max="12557" width="13.85546875" style="10" customWidth="1"/>
    <col min="12558" max="12558" width="15.85546875" style="10" customWidth="1"/>
    <col min="12559" max="12559" width="15.28515625" style="10" customWidth="1"/>
    <col min="12560" max="12560" width="15.140625" style="10" customWidth="1"/>
    <col min="12561" max="12561" width="13.5703125" style="10" customWidth="1"/>
    <col min="12562" max="12562" width="17.42578125" style="10" customWidth="1"/>
    <col min="12563" max="12563" width="16.140625" style="10" customWidth="1"/>
    <col min="12564" max="12564" width="15.85546875" style="10" customWidth="1"/>
    <col min="12565" max="12565" width="6.28515625" style="10" customWidth="1"/>
    <col min="12566" max="12566" width="16.5703125" style="10" customWidth="1"/>
    <col min="12567" max="12567" width="0.85546875" style="10" customWidth="1"/>
    <col min="12568" max="12797" width="11.42578125" style="10"/>
    <col min="12798" max="12798" width="3.140625" style="10" customWidth="1"/>
    <col min="12799" max="12799" width="3.42578125" style="10" customWidth="1"/>
    <col min="12800" max="12800" width="3.140625" style="10" customWidth="1"/>
    <col min="12801" max="12801" width="2.42578125" style="10" customWidth="1"/>
    <col min="12802" max="12802" width="3.5703125" style="10" customWidth="1"/>
    <col min="12803" max="12803" width="34.28515625" style="10" customWidth="1"/>
    <col min="12804" max="12804" width="3.85546875" style="10" customWidth="1"/>
    <col min="12805" max="12806" width="11.42578125" style="10"/>
    <col min="12807" max="12807" width="15.7109375" style="10" customWidth="1"/>
    <col min="12808" max="12808" width="14.28515625" style="10" customWidth="1"/>
    <col min="12809" max="12810" width="14" style="10" customWidth="1"/>
    <col min="12811" max="12811" width="14.5703125" style="10" customWidth="1"/>
    <col min="12812" max="12812" width="13.7109375" style="10" customWidth="1"/>
    <col min="12813" max="12813" width="13.85546875" style="10" customWidth="1"/>
    <col min="12814" max="12814" width="15.85546875" style="10" customWidth="1"/>
    <col min="12815" max="12815" width="15.28515625" style="10" customWidth="1"/>
    <col min="12816" max="12816" width="15.140625" style="10" customWidth="1"/>
    <col min="12817" max="12817" width="13.5703125" style="10" customWidth="1"/>
    <col min="12818" max="12818" width="17.42578125" style="10" customWidth="1"/>
    <col min="12819" max="12819" width="16.140625" style="10" customWidth="1"/>
    <col min="12820" max="12820" width="15.85546875" style="10" customWidth="1"/>
    <col min="12821" max="12821" width="6.28515625" style="10" customWidth="1"/>
    <col min="12822" max="12822" width="16.5703125" style="10" customWidth="1"/>
    <col min="12823" max="12823" width="0.85546875" style="10" customWidth="1"/>
    <col min="12824" max="13053" width="11.42578125" style="10"/>
    <col min="13054" max="13054" width="3.140625" style="10" customWidth="1"/>
    <col min="13055" max="13055" width="3.42578125" style="10" customWidth="1"/>
    <col min="13056" max="13056" width="3.140625" style="10" customWidth="1"/>
    <col min="13057" max="13057" width="2.42578125" style="10" customWidth="1"/>
    <col min="13058" max="13058" width="3.5703125" style="10" customWidth="1"/>
    <col min="13059" max="13059" width="34.28515625" style="10" customWidth="1"/>
    <col min="13060" max="13060" width="3.85546875" style="10" customWidth="1"/>
    <col min="13061" max="13062" width="11.42578125" style="10"/>
    <col min="13063" max="13063" width="15.7109375" style="10" customWidth="1"/>
    <col min="13064" max="13064" width="14.28515625" style="10" customWidth="1"/>
    <col min="13065" max="13066" width="14" style="10" customWidth="1"/>
    <col min="13067" max="13067" width="14.5703125" style="10" customWidth="1"/>
    <col min="13068" max="13068" width="13.7109375" style="10" customWidth="1"/>
    <col min="13069" max="13069" width="13.85546875" style="10" customWidth="1"/>
    <col min="13070" max="13070" width="15.85546875" style="10" customWidth="1"/>
    <col min="13071" max="13071" width="15.28515625" style="10" customWidth="1"/>
    <col min="13072" max="13072" width="15.140625" style="10" customWidth="1"/>
    <col min="13073" max="13073" width="13.5703125" style="10" customWidth="1"/>
    <col min="13074" max="13074" width="17.42578125" style="10" customWidth="1"/>
    <col min="13075" max="13075" width="16.140625" style="10" customWidth="1"/>
    <col min="13076" max="13076" width="15.85546875" style="10" customWidth="1"/>
    <col min="13077" max="13077" width="6.28515625" style="10" customWidth="1"/>
    <col min="13078" max="13078" width="16.5703125" style="10" customWidth="1"/>
    <col min="13079" max="13079" width="0.85546875" style="10" customWidth="1"/>
    <col min="13080" max="13309" width="11.42578125" style="10"/>
    <col min="13310" max="13310" width="3.140625" style="10" customWidth="1"/>
    <col min="13311" max="13311" width="3.42578125" style="10" customWidth="1"/>
    <col min="13312" max="13312" width="3.140625" style="10" customWidth="1"/>
    <col min="13313" max="13313" width="2.42578125" style="10" customWidth="1"/>
    <col min="13314" max="13314" width="3.5703125" style="10" customWidth="1"/>
    <col min="13315" max="13315" width="34.28515625" style="10" customWidth="1"/>
    <col min="13316" max="13316" width="3.85546875" style="10" customWidth="1"/>
    <col min="13317" max="13318" width="11.42578125" style="10"/>
    <col min="13319" max="13319" width="15.7109375" style="10" customWidth="1"/>
    <col min="13320" max="13320" width="14.28515625" style="10" customWidth="1"/>
    <col min="13321" max="13322" width="14" style="10" customWidth="1"/>
    <col min="13323" max="13323" width="14.5703125" style="10" customWidth="1"/>
    <col min="13324" max="13324" width="13.7109375" style="10" customWidth="1"/>
    <col min="13325" max="13325" width="13.85546875" style="10" customWidth="1"/>
    <col min="13326" max="13326" width="15.85546875" style="10" customWidth="1"/>
    <col min="13327" max="13327" width="15.28515625" style="10" customWidth="1"/>
    <col min="13328" max="13328" width="15.140625" style="10" customWidth="1"/>
    <col min="13329" max="13329" width="13.5703125" style="10" customWidth="1"/>
    <col min="13330" max="13330" width="17.42578125" style="10" customWidth="1"/>
    <col min="13331" max="13331" width="16.140625" style="10" customWidth="1"/>
    <col min="13332" max="13332" width="15.85546875" style="10" customWidth="1"/>
    <col min="13333" max="13333" width="6.28515625" style="10" customWidth="1"/>
    <col min="13334" max="13334" width="16.5703125" style="10" customWidth="1"/>
    <col min="13335" max="13335" width="0.85546875" style="10" customWidth="1"/>
    <col min="13336" max="13565" width="11.42578125" style="10"/>
    <col min="13566" max="13566" width="3.140625" style="10" customWidth="1"/>
    <col min="13567" max="13567" width="3.42578125" style="10" customWidth="1"/>
    <col min="13568" max="13568" width="3.140625" style="10" customWidth="1"/>
    <col min="13569" max="13569" width="2.42578125" style="10" customWidth="1"/>
    <col min="13570" max="13570" width="3.5703125" style="10" customWidth="1"/>
    <col min="13571" max="13571" width="34.28515625" style="10" customWidth="1"/>
    <col min="13572" max="13572" width="3.85546875" style="10" customWidth="1"/>
    <col min="13573" max="13574" width="11.42578125" style="10"/>
    <col min="13575" max="13575" width="15.7109375" style="10" customWidth="1"/>
    <col min="13576" max="13576" width="14.28515625" style="10" customWidth="1"/>
    <col min="13577" max="13578" width="14" style="10" customWidth="1"/>
    <col min="13579" max="13579" width="14.5703125" style="10" customWidth="1"/>
    <col min="13580" max="13580" width="13.7109375" style="10" customWidth="1"/>
    <col min="13581" max="13581" width="13.85546875" style="10" customWidth="1"/>
    <col min="13582" max="13582" width="15.85546875" style="10" customWidth="1"/>
    <col min="13583" max="13583" width="15.28515625" style="10" customWidth="1"/>
    <col min="13584" max="13584" width="15.140625" style="10" customWidth="1"/>
    <col min="13585" max="13585" width="13.5703125" style="10" customWidth="1"/>
    <col min="13586" max="13586" width="17.42578125" style="10" customWidth="1"/>
    <col min="13587" max="13587" width="16.140625" style="10" customWidth="1"/>
    <col min="13588" max="13588" width="15.85546875" style="10" customWidth="1"/>
    <col min="13589" max="13589" width="6.28515625" style="10" customWidth="1"/>
    <col min="13590" max="13590" width="16.5703125" style="10" customWidth="1"/>
    <col min="13591" max="13591" width="0.85546875" style="10" customWidth="1"/>
    <col min="13592" max="13821" width="11.42578125" style="10"/>
    <col min="13822" max="13822" width="3.140625" style="10" customWidth="1"/>
    <col min="13823" max="13823" width="3.42578125" style="10" customWidth="1"/>
    <col min="13824" max="13824" width="3.140625" style="10" customWidth="1"/>
    <col min="13825" max="13825" width="2.42578125" style="10" customWidth="1"/>
    <col min="13826" max="13826" width="3.5703125" style="10" customWidth="1"/>
    <col min="13827" max="13827" width="34.28515625" style="10" customWidth="1"/>
    <col min="13828" max="13828" width="3.85546875" style="10" customWidth="1"/>
    <col min="13829" max="13830" width="11.42578125" style="10"/>
    <col min="13831" max="13831" width="15.7109375" style="10" customWidth="1"/>
    <col min="13832" max="13832" width="14.28515625" style="10" customWidth="1"/>
    <col min="13833" max="13834" width="14" style="10" customWidth="1"/>
    <col min="13835" max="13835" width="14.5703125" style="10" customWidth="1"/>
    <col min="13836" max="13836" width="13.7109375" style="10" customWidth="1"/>
    <col min="13837" max="13837" width="13.85546875" style="10" customWidth="1"/>
    <col min="13838" max="13838" width="15.85546875" style="10" customWidth="1"/>
    <col min="13839" max="13839" width="15.28515625" style="10" customWidth="1"/>
    <col min="13840" max="13840" width="15.140625" style="10" customWidth="1"/>
    <col min="13841" max="13841" width="13.5703125" style="10" customWidth="1"/>
    <col min="13842" max="13842" width="17.42578125" style="10" customWidth="1"/>
    <col min="13843" max="13843" width="16.140625" style="10" customWidth="1"/>
    <col min="13844" max="13844" width="15.85546875" style="10" customWidth="1"/>
    <col min="13845" max="13845" width="6.28515625" style="10" customWidth="1"/>
    <col min="13846" max="13846" width="16.5703125" style="10" customWidth="1"/>
    <col min="13847" max="13847" width="0.85546875" style="10" customWidth="1"/>
    <col min="13848" max="14077" width="11.42578125" style="10"/>
    <col min="14078" max="14078" width="3.140625" style="10" customWidth="1"/>
    <col min="14079" max="14079" width="3.42578125" style="10" customWidth="1"/>
    <col min="14080" max="14080" width="3.140625" style="10" customWidth="1"/>
    <col min="14081" max="14081" width="2.42578125" style="10" customWidth="1"/>
    <col min="14082" max="14082" width="3.5703125" style="10" customWidth="1"/>
    <col min="14083" max="14083" width="34.28515625" style="10" customWidth="1"/>
    <col min="14084" max="14084" width="3.85546875" style="10" customWidth="1"/>
    <col min="14085" max="14086" width="11.42578125" style="10"/>
    <col min="14087" max="14087" width="15.7109375" style="10" customWidth="1"/>
    <col min="14088" max="14088" width="14.28515625" style="10" customWidth="1"/>
    <col min="14089" max="14090" width="14" style="10" customWidth="1"/>
    <col min="14091" max="14091" width="14.5703125" style="10" customWidth="1"/>
    <col min="14092" max="14092" width="13.7109375" style="10" customWidth="1"/>
    <col min="14093" max="14093" width="13.85546875" style="10" customWidth="1"/>
    <col min="14094" max="14094" width="15.85546875" style="10" customWidth="1"/>
    <col min="14095" max="14095" width="15.28515625" style="10" customWidth="1"/>
    <col min="14096" max="14096" width="15.140625" style="10" customWidth="1"/>
    <col min="14097" max="14097" width="13.5703125" style="10" customWidth="1"/>
    <col min="14098" max="14098" width="17.42578125" style="10" customWidth="1"/>
    <col min="14099" max="14099" width="16.140625" style="10" customWidth="1"/>
    <col min="14100" max="14100" width="15.85546875" style="10" customWidth="1"/>
    <col min="14101" max="14101" width="6.28515625" style="10" customWidth="1"/>
    <col min="14102" max="14102" width="16.5703125" style="10" customWidth="1"/>
    <col min="14103" max="14103" width="0.85546875" style="10" customWidth="1"/>
    <col min="14104" max="14333" width="11.42578125" style="10"/>
    <col min="14334" max="14334" width="3.140625" style="10" customWidth="1"/>
    <col min="14335" max="14335" width="3.42578125" style="10" customWidth="1"/>
    <col min="14336" max="14336" width="3.140625" style="10" customWidth="1"/>
    <col min="14337" max="14337" width="2.42578125" style="10" customWidth="1"/>
    <col min="14338" max="14338" width="3.5703125" style="10" customWidth="1"/>
    <col min="14339" max="14339" width="34.28515625" style="10" customWidth="1"/>
    <col min="14340" max="14340" width="3.85546875" style="10" customWidth="1"/>
    <col min="14341" max="14342" width="11.42578125" style="10"/>
    <col min="14343" max="14343" width="15.7109375" style="10" customWidth="1"/>
    <col min="14344" max="14344" width="14.28515625" style="10" customWidth="1"/>
    <col min="14345" max="14346" width="14" style="10" customWidth="1"/>
    <col min="14347" max="14347" width="14.5703125" style="10" customWidth="1"/>
    <col min="14348" max="14348" width="13.7109375" style="10" customWidth="1"/>
    <col min="14349" max="14349" width="13.85546875" style="10" customWidth="1"/>
    <col min="14350" max="14350" width="15.85546875" style="10" customWidth="1"/>
    <col min="14351" max="14351" width="15.28515625" style="10" customWidth="1"/>
    <col min="14352" max="14352" width="15.140625" style="10" customWidth="1"/>
    <col min="14353" max="14353" width="13.5703125" style="10" customWidth="1"/>
    <col min="14354" max="14354" width="17.42578125" style="10" customWidth="1"/>
    <col min="14355" max="14355" width="16.140625" style="10" customWidth="1"/>
    <col min="14356" max="14356" width="15.85546875" style="10" customWidth="1"/>
    <col min="14357" max="14357" width="6.28515625" style="10" customWidth="1"/>
    <col min="14358" max="14358" width="16.5703125" style="10" customWidth="1"/>
    <col min="14359" max="14359" width="0.85546875" style="10" customWidth="1"/>
    <col min="14360" max="14589" width="11.42578125" style="10"/>
    <col min="14590" max="14590" width="3.140625" style="10" customWidth="1"/>
    <col min="14591" max="14591" width="3.42578125" style="10" customWidth="1"/>
    <col min="14592" max="14592" width="3.140625" style="10" customWidth="1"/>
    <col min="14593" max="14593" width="2.42578125" style="10" customWidth="1"/>
    <col min="14594" max="14594" width="3.5703125" style="10" customWidth="1"/>
    <col min="14595" max="14595" width="34.28515625" style="10" customWidth="1"/>
    <col min="14596" max="14596" width="3.85546875" style="10" customWidth="1"/>
    <col min="14597" max="14598" width="11.42578125" style="10"/>
    <col min="14599" max="14599" width="15.7109375" style="10" customWidth="1"/>
    <col min="14600" max="14600" width="14.28515625" style="10" customWidth="1"/>
    <col min="14601" max="14602" width="14" style="10" customWidth="1"/>
    <col min="14603" max="14603" width="14.5703125" style="10" customWidth="1"/>
    <col min="14604" max="14604" width="13.7109375" style="10" customWidth="1"/>
    <col min="14605" max="14605" width="13.85546875" style="10" customWidth="1"/>
    <col min="14606" max="14606" width="15.85546875" style="10" customWidth="1"/>
    <col min="14607" max="14607" width="15.28515625" style="10" customWidth="1"/>
    <col min="14608" max="14608" width="15.140625" style="10" customWidth="1"/>
    <col min="14609" max="14609" width="13.5703125" style="10" customWidth="1"/>
    <col min="14610" max="14610" width="17.42578125" style="10" customWidth="1"/>
    <col min="14611" max="14611" width="16.140625" style="10" customWidth="1"/>
    <col min="14612" max="14612" width="15.85546875" style="10" customWidth="1"/>
    <col min="14613" max="14613" width="6.28515625" style="10" customWidth="1"/>
    <col min="14614" max="14614" width="16.5703125" style="10" customWidth="1"/>
    <col min="14615" max="14615" width="0.85546875" style="10" customWidth="1"/>
    <col min="14616" max="14845" width="11.42578125" style="10"/>
    <col min="14846" max="14846" width="3.140625" style="10" customWidth="1"/>
    <col min="14847" max="14847" width="3.42578125" style="10" customWidth="1"/>
    <col min="14848" max="14848" width="3.140625" style="10" customWidth="1"/>
    <col min="14849" max="14849" width="2.42578125" style="10" customWidth="1"/>
    <col min="14850" max="14850" width="3.5703125" style="10" customWidth="1"/>
    <col min="14851" max="14851" width="34.28515625" style="10" customWidth="1"/>
    <col min="14852" max="14852" width="3.85546875" style="10" customWidth="1"/>
    <col min="14853" max="14854" width="11.42578125" style="10"/>
    <col min="14855" max="14855" width="15.7109375" style="10" customWidth="1"/>
    <col min="14856" max="14856" width="14.28515625" style="10" customWidth="1"/>
    <col min="14857" max="14858" width="14" style="10" customWidth="1"/>
    <col min="14859" max="14859" width="14.5703125" style="10" customWidth="1"/>
    <col min="14860" max="14860" width="13.7109375" style="10" customWidth="1"/>
    <col min="14861" max="14861" width="13.85546875" style="10" customWidth="1"/>
    <col min="14862" max="14862" width="15.85546875" style="10" customWidth="1"/>
    <col min="14863" max="14863" width="15.28515625" style="10" customWidth="1"/>
    <col min="14864" max="14864" width="15.140625" style="10" customWidth="1"/>
    <col min="14865" max="14865" width="13.5703125" style="10" customWidth="1"/>
    <col min="14866" max="14866" width="17.42578125" style="10" customWidth="1"/>
    <col min="14867" max="14867" width="16.140625" style="10" customWidth="1"/>
    <col min="14868" max="14868" width="15.85546875" style="10" customWidth="1"/>
    <col min="14869" max="14869" width="6.28515625" style="10" customWidth="1"/>
    <col min="14870" max="14870" width="16.5703125" style="10" customWidth="1"/>
    <col min="14871" max="14871" width="0.85546875" style="10" customWidth="1"/>
    <col min="14872" max="15101" width="11.42578125" style="10"/>
    <col min="15102" max="15102" width="3.140625" style="10" customWidth="1"/>
    <col min="15103" max="15103" width="3.42578125" style="10" customWidth="1"/>
    <col min="15104" max="15104" width="3.140625" style="10" customWidth="1"/>
    <col min="15105" max="15105" width="2.42578125" style="10" customWidth="1"/>
    <col min="15106" max="15106" width="3.5703125" style="10" customWidth="1"/>
    <col min="15107" max="15107" width="34.28515625" style="10" customWidth="1"/>
    <col min="15108" max="15108" width="3.85546875" style="10" customWidth="1"/>
    <col min="15109" max="15110" width="11.42578125" style="10"/>
    <col min="15111" max="15111" width="15.7109375" style="10" customWidth="1"/>
    <col min="15112" max="15112" width="14.28515625" style="10" customWidth="1"/>
    <col min="15113" max="15114" width="14" style="10" customWidth="1"/>
    <col min="15115" max="15115" width="14.5703125" style="10" customWidth="1"/>
    <col min="15116" max="15116" width="13.7109375" style="10" customWidth="1"/>
    <col min="15117" max="15117" width="13.85546875" style="10" customWidth="1"/>
    <col min="15118" max="15118" width="15.85546875" style="10" customWidth="1"/>
    <col min="15119" max="15119" width="15.28515625" style="10" customWidth="1"/>
    <col min="15120" max="15120" width="15.140625" style="10" customWidth="1"/>
    <col min="15121" max="15121" width="13.5703125" style="10" customWidth="1"/>
    <col min="15122" max="15122" width="17.42578125" style="10" customWidth="1"/>
    <col min="15123" max="15123" width="16.140625" style="10" customWidth="1"/>
    <col min="15124" max="15124" width="15.85546875" style="10" customWidth="1"/>
    <col min="15125" max="15125" width="6.28515625" style="10" customWidth="1"/>
    <col min="15126" max="15126" width="16.5703125" style="10" customWidth="1"/>
    <col min="15127" max="15127" width="0.85546875" style="10" customWidth="1"/>
    <col min="15128" max="15357" width="11.42578125" style="10"/>
    <col min="15358" max="15358" width="3.140625" style="10" customWidth="1"/>
    <col min="15359" max="15359" width="3.42578125" style="10" customWidth="1"/>
    <col min="15360" max="15360" width="3.140625" style="10" customWidth="1"/>
    <col min="15361" max="15361" width="2.42578125" style="10" customWidth="1"/>
    <col min="15362" max="15362" width="3.5703125" style="10" customWidth="1"/>
    <col min="15363" max="15363" width="34.28515625" style="10" customWidth="1"/>
    <col min="15364" max="15364" width="3.85546875" style="10" customWidth="1"/>
    <col min="15365" max="15366" width="11.42578125" style="10"/>
    <col min="15367" max="15367" width="15.7109375" style="10" customWidth="1"/>
    <col min="15368" max="15368" width="14.28515625" style="10" customWidth="1"/>
    <col min="15369" max="15370" width="14" style="10" customWidth="1"/>
    <col min="15371" max="15371" width="14.5703125" style="10" customWidth="1"/>
    <col min="15372" max="15372" width="13.7109375" style="10" customWidth="1"/>
    <col min="15373" max="15373" width="13.85546875" style="10" customWidth="1"/>
    <col min="15374" max="15374" width="15.85546875" style="10" customWidth="1"/>
    <col min="15375" max="15375" width="15.28515625" style="10" customWidth="1"/>
    <col min="15376" max="15376" width="15.140625" style="10" customWidth="1"/>
    <col min="15377" max="15377" width="13.5703125" style="10" customWidth="1"/>
    <col min="15378" max="15378" width="17.42578125" style="10" customWidth="1"/>
    <col min="15379" max="15379" width="16.140625" style="10" customWidth="1"/>
    <col min="15380" max="15380" width="15.85546875" style="10" customWidth="1"/>
    <col min="15381" max="15381" width="6.28515625" style="10" customWidth="1"/>
    <col min="15382" max="15382" width="16.5703125" style="10" customWidth="1"/>
    <col min="15383" max="15383" width="0.85546875" style="10" customWidth="1"/>
    <col min="15384" max="15613" width="11.42578125" style="10"/>
    <col min="15614" max="15614" width="3.140625" style="10" customWidth="1"/>
    <col min="15615" max="15615" width="3.42578125" style="10" customWidth="1"/>
    <col min="15616" max="15616" width="3.140625" style="10" customWidth="1"/>
    <col min="15617" max="15617" width="2.42578125" style="10" customWidth="1"/>
    <col min="15618" max="15618" width="3.5703125" style="10" customWidth="1"/>
    <col min="15619" max="15619" width="34.28515625" style="10" customWidth="1"/>
    <col min="15620" max="15620" width="3.85546875" style="10" customWidth="1"/>
    <col min="15621" max="15622" width="11.42578125" style="10"/>
    <col min="15623" max="15623" width="15.7109375" style="10" customWidth="1"/>
    <col min="15624" max="15624" width="14.28515625" style="10" customWidth="1"/>
    <col min="15625" max="15626" width="14" style="10" customWidth="1"/>
    <col min="15627" max="15627" width="14.5703125" style="10" customWidth="1"/>
    <col min="15628" max="15628" width="13.7109375" style="10" customWidth="1"/>
    <col min="15629" max="15629" width="13.85546875" style="10" customWidth="1"/>
    <col min="15630" max="15630" width="15.85546875" style="10" customWidth="1"/>
    <col min="15631" max="15631" width="15.28515625" style="10" customWidth="1"/>
    <col min="15632" max="15632" width="15.140625" style="10" customWidth="1"/>
    <col min="15633" max="15633" width="13.5703125" style="10" customWidth="1"/>
    <col min="15634" max="15634" width="17.42578125" style="10" customWidth="1"/>
    <col min="15635" max="15635" width="16.140625" style="10" customWidth="1"/>
    <col min="15636" max="15636" width="15.85546875" style="10" customWidth="1"/>
    <col min="15637" max="15637" width="6.28515625" style="10" customWidth="1"/>
    <col min="15638" max="15638" width="16.5703125" style="10" customWidth="1"/>
    <col min="15639" max="15639" width="0.85546875" style="10" customWidth="1"/>
    <col min="15640" max="15869" width="11.42578125" style="10"/>
    <col min="15870" max="15870" width="3.140625" style="10" customWidth="1"/>
    <col min="15871" max="15871" width="3.42578125" style="10" customWidth="1"/>
    <col min="15872" max="15872" width="3.140625" style="10" customWidth="1"/>
    <col min="15873" max="15873" width="2.42578125" style="10" customWidth="1"/>
    <col min="15874" max="15874" width="3.5703125" style="10" customWidth="1"/>
    <col min="15875" max="15875" width="34.28515625" style="10" customWidth="1"/>
    <col min="15876" max="15876" width="3.85546875" style="10" customWidth="1"/>
    <col min="15877" max="15878" width="11.42578125" style="10"/>
    <col min="15879" max="15879" width="15.7109375" style="10" customWidth="1"/>
    <col min="15880" max="15880" width="14.28515625" style="10" customWidth="1"/>
    <col min="15881" max="15882" width="14" style="10" customWidth="1"/>
    <col min="15883" max="15883" width="14.5703125" style="10" customWidth="1"/>
    <col min="15884" max="15884" width="13.7109375" style="10" customWidth="1"/>
    <col min="15885" max="15885" width="13.85546875" style="10" customWidth="1"/>
    <col min="15886" max="15886" width="15.85546875" style="10" customWidth="1"/>
    <col min="15887" max="15887" width="15.28515625" style="10" customWidth="1"/>
    <col min="15888" max="15888" width="15.140625" style="10" customWidth="1"/>
    <col min="15889" max="15889" width="13.5703125" style="10" customWidth="1"/>
    <col min="15890" max="15890" width="17.42578125" style="10" customWidth="1"/>
    <col min="15891" max="15891" width="16.140625" style="10" customWidth="1"/>
    <col min="15892" max="15892" width="15.85546875" style="10" customWidth="1"/>
    <col min="15893" max="15893" width="6.28515625" style="10" customWidth="1"/>
    <col min="15894" max="15894" width="16.5703125" style="10" customWidth="1"/>
    <col min="15895" max="15895" width="0.85546875" style="10" customWidth="1"/>
    <col min="15896" max="16125" width="11.42578125" style="10"/>
    <col min="16126" max="16126" width="3.140625" style="10" customWidth="1"/>
    <col min="16127" max="16127" width="3.42578125" style="10" customWidth="1"/>
    <col min="16128" max="16128" width="3.140625" style="10" customWidth="1"/>
    <col min="16129" max="16129" width="2.42578125" style="10" customWidth="1"/>
    <col min="16130" max="16130" width="3.5703125" style="10" customWidth="1"/>
    <col min="16131" max="16131" width="34.28515625" style="10" customWidth="1"/>
    <col min="16132" max="16132" width="3.85546875" style="10" customWidth="1"/>
    <col min="16133" max="16134" width="11.42578125" style="10"/>
    <col min="16135" max="16135" width="15.7109375" style="10" customWidth="1"/>
    <col min="16136" max="16136" width="14.28515625" style="10" customWidth="1"/>
    <col min="16137" max="16138" width="14" style="10" customWidth="1"/>
    <col min="16139" max="16139" width="14.5703125" style="10" customWidth="1"/>
    <col min="16140" max="16140" width="13.7109375" style="10" customWidth="1"/>
    <col min="16141" max="16141" width="13.85546875" style="10" customWidth="1"/>
    <col min="16142" max="16142" width="15.85546875" style="10" customWidth="1"/>
    <col min="16143" max="16143" width="15.28515625" style="10" customWidth="1"/>
    <col min="16144" max="16144" width="15.140625" style="10" customWidth="1"/>
    <col min="16145" max="16145" width="13.5703125" style="10" customWidth="1"/>
    <col min="16146" max="16146" width="17.42578125" style="10" customWidth="1"/>
    <col min="16147" max="16147" width="16.140625" style="10" customWidth="1"/>
    <col min="16148" max="16148" width="15.85546875" style="10" customWidth="1"/>
    <col min="16149" max="16149" width="6.28515625" style="10" customWidth="1"/>
    <col min="16150" max="16150" width="16.5703125" style="10" customWidth="1"/>
    <col min="16151" max="16151" width="0.85546875" style="10" customWidth="1"/>
    <col min="16152" max="16384" width="11.42578125" style="10"/>
  </cols>
  <sheetData>
    <row r="3" spans="2:29" s="2" customFormat="1" ht="20.25" x14ac:dyDescent="0.25">
      <c r="C3" s="3"/>
      <c r="D3" s="3"/>
      <c r="G3" s="3" t="s">
        <v>10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</row>
    <row r="4" spans="2:29" s="5" customFormat="1" x14ac:dyDescent="0.25">
      <c r="C4" s="6"/>
      <c r="F4" s="6" t="s">
        <v>11</v>
      </c>
      <c r="H4" s="6"/>
      <c r="I4" s="6"/>
      <c r="J4" s="6"/>
      <c r="K4" s="6"/>
      <c r="L4" s="6"/>
      <c r="M4" s="6"/>
      <c r="N4" s="6"/>
      <c r="O4" s="7"/>
      <c r="P4" s="7"/>
      <c r="Q4" s="7"/>
      <c r="R4" s="7"/>
      <c r="S4" s="8"/>
      <c r="T4" s="8"/>
    </row>
    <row r="5" spans="2:29" s="5" customFormat="1" x14ac:dyDescent="0.25">
      <c r="C5" s="6"/>
      <c r="E5" s="6"/>
      <c r="F5" s="7" t="s">
        <v>12</v>
      </c>
      <c r="S5" s="8"/>
      <c r="T5" s="8"/>
    </row>
    <row r="6" spans="2:29" s="5" customFormat="1" x14ac:dyDescent="0.25">
      <c r="C6" s="6"/>
      <c r="F6" s="7" t="s">
        <v>13</v>
      </c>
      <c r="S6" s="8"/>
      <c r="T6" s="8"/>
    </row>
    <row r="7" spans="2:29" ht="31.5" customHeight="1" x14ac:dyDescent="0.2">
      <c r="B7" s="169" t="s">
        <v>14</v>
      </c>
      <c r="C7" s="170"/>
      <c r="D7" s="171"/>
      <c r="E7" s="171"/>
      <c r="F7" s="171"/>
      <c r="G7" s="172" t="s">
        <v>15</v>
      </c>
      <c r="H7" s="174" t="s">
        <v>16</v>
      </c>
      <c r="I7" s="174" t="s">
        <v>17</v>
      </c>
      <c r="J7" s="176" t="s">
        <v>18</v>
      </c>
      <c r="K7" s="9"/>
      <c r="L7" s="9"/>
      <c r="M7" s="165" t="s">
        <v>19</v>
      </c>
      <c r="N7" s="165" t="s">
        <v>0</v>
      </c>
      <c r="O7" s="165" t="s">
        <v>1</v>
      </c>
      <c r="P7" s="165" t="s">
        <v>2</v>
      </c>
      <c r="Q7" s="165" t="s">
        <v>3</v>
      </c>
      <c r="R7" s="165" t="s">
        <v>4</v>
      </c>
      <c r="S7" s="167" t="s">
        <v>20</v>
      </c>
      <c r="T7" s="151" t="s">
        <v>21</v>
      </c>
      <c r="U7" s="153" t="s">
        <v>22</v>
      </c>
    </row>
    <row r="8" spans="2:29" s="18" customFormat="1" ht="45.75" x14ac:dyDescent="0.2">
      <c r="B8" s="11" t="s">
        <v>23</v>
      </c>
      <c r="C8" s="12" t="s">
        <v>24</v>
      </c>
      <c r="D8" s="13" t="s">
        <v>25</v>
      </c>
      <c r="E8" s="14" t="s">
        <v>26</v>
      </c>
      <c r="F8" s="15" t="s">
        <v>27</v>
      </c>
      <c r="G8" s="173"/>
      <c r="H8" s="175"/>
      <c r="I8" s="175"/>
      <c r="J8" s="177"/>
      <c r="K8" s="16" t="s">
        <v>28</v>
      </c>
      <c r="L8" s="17" t="s">
        <v>29</v>
      </c>
      <c r="M8" s="166"/>
      <c r="N8" s="166"/>
      <c r="O8" s="166"/>
      <c r="P8" s="166"/>
      <c r="Q8" s="166"/>
      <c r="R8" s="166"/>
      <c r="S8" s="168"/>
      <c r="T8" s="152"/>
      <c r="U8" s="154"/>
      <c r="W8" s="18">
        <v>7</v>
      </c>
    </row>
    <row r="9" spans="2:29" s="30" customFormat="1" ht="20.100000000000001" customHeight="1" x14ac:dyDescent="0.15">
      <c r="B9" s="19">
        <v>1</v>
      </c>
      <c r="C9" s="19">
        <v>4</v>
      </c>
      <c r="D9" s="20"/>
      <c r="E9" s="20"/>
      <c r="F9" s="21"/>
      <c r="G9" s="22" t="s">
        <v>30</v>
      </c>
      <c r="H9" s="20">
        <v>10</v>
      </c>
      <c r="I9" s="21" t="s">
        <v>31</v>
      </c>
      <c r="J9" s="23" t="s">
        <v>32</v>
      </c>
      <c r="K9" s="24">
        <f>+[1]CalcIngresos2023!$X9</f>
        <v>142891881</v>
      </c>
      <c r="L9" s="25">
        <f t="shared" ref="L9" si="0">(L10+L13)</f>
        <v>142891881</v>
      </c>
      <c r="M9" s="26">
        <v>198337836</v>
      </c>
      <c r="N9" s="26">
        <f>(N10+N13)</f>
        <v>3337836</v>
      </c>
      <c r="O9" s="27">
        <f>(O10+O13)</f>
        <v>3337836</v>
      </c>
      <c r="P9" s="27">
        <v>0</v>
      </c>
      <c r="Q9" s="27">
        <v>6675672</v>
      </c>
      <c r="R9" s="27">
        <f t="shared" ref="R9:S9" si="1">(R10+R13)</f>
        <v>3337836</v>
      </c>
      <c r="S9" s="26">
        <f t="shared" si="1"/>
        <v>215027016</v>
      </c>
      <c r="T9" s="27">
        <f>+S9/K9</f>
        <v>1.5048231886596832</v>
      </c>
      <c r="U9" s="26">
        <f>(U10+U13)</f>
        <v>-72135134.999999985</v>
      </c>
      <c r="V9" s="28"/>
      <c r="W9" s="29"/>
      <c r="X9" s="29"/>
      <c r="Y9" s="29"/>
      <c r="AA9" s="31"/>
      <c r="AB9" s="31"/>
      <c r="AC9" s="31"/>
    </row>
    <row r="10" spans="2:29" s="30" customFormat="1" ht="20.100000000000001" customHeight="1" x14ac:dyDescent="0.15">
      <c r="B10" s="32">
        <v>1</v>
      </c>
      <c r="C10" s="32">
        <v>4</v>
      </c>
      <c r="D10" s="32">
        <v>1</v>
      </c>
      <c r="E10" s="32">
        <v>2</v>
      </c>
      <c r="F10" s="33"/>
      <c r="G10" s="34" t="s">
        <v>33</v>
      </c>
      <c r="H10" s="32">
        <v>10</v>
      </c>
      <c r="I10" s="33" t="s">
        <v>31</v>
      </c>
      <c r="J10" s="35" t="s">
        <v>32</v>
      </c>
      <c r="K10" s="24">
        <f>+[1]CalcIngresos2023!$X10</f>
        <v>43391881</v>
      </c>
      <c r="L10" s="36">
        <f>+L11</f>
        <v>43391881</v>
      </c>
      <c r="M10" s="37">
        <v>3337836</v>
      </c>
      <c r="N10" s="37">
        <f>(N11)</f>
        <v>3337836</v>
      </c>
      <c r="O10" s="38">
        <f>(O11)</f>
        <v>3337836</v>
      </c>
      <c r="P10" s="38">
        <v>0</v>
      </c>
      <c r="Q10" s="38">
        <v>6675672</v>
      </c>
      <c r="R10" s="38">
        <f t="shared" ref="R10" si="2">(R11)</f>
        <v>3337836</v>
      </c>
      <c r="S10" s="39">
        <f>+S11</f>
        <v>20027016</v>
      </c>
      <c r="T10" s="38">
        <f>+S10/K10</f>
        <v>0.46153832326374605</v>
      </c>
      <c r="U10" s="36">
        <f>+U11</f>
        <v>23364865</v>
      </c>
      <c r="V10" s="28"/>
      <c r="W10" s="29"/>
      <c r="X10" s="29"/>
      <c r="Y10" s="29"/>
      <c r="AA10" s="31"/>
      <c r="AB10" s="31"/>
      <c r="AC10" s="31"/>
    </row>
    <row r="11" spans="2:29" s="30" customFormat="1" ht="20.100000000000001" customHeight="1" x14ac:dyDescent="0.25">
      <c r="B11" s="32">
        <v>1</v>
      </c>
      <c r="C11" s="32">
        <v>4</v>
      </c>
      <c r="D11" s="32">
        <v>1</v>
      </c>
      <c r="E11" s="32">
        <v>2</v>
      </c>
      <c r="F11" s="33" t="s">
        <v>34</v>
      </c>
      <c r="G11" s="40" t="s">
        <v>35</v>
      </c>
      <c r="H11" s="32"/>
      <c r="I11" s="32"/>
      <c r="J11" s="41"/>
      <c r="K11" s="42">
        <f>+[1]CalcIngresos2023!$X11</f>
        <v>43391881</v>
      </c>
      <c r="L11" s="43">
        <f>86783762/2</f>
        <v>43391881</v>
      </c>
      <c r="M11" s="44">
        <v>3337836</v>
      </c>
      <c r="N11" s="45">
        <v>3337836</v>
      </c>
      <c r="O11" s="46">
        <v>3337836</v>
      </c>
      <c r="P11" s="46"/>
      <c r="Q11" s="46">
        <v>6675672</v>
      </c>
      <c r="R11" s="47">
        <v>3337836</v>
      </c>
      <c r="S11" s="48">
        <f>SUM(M11:R11)</f>
        <v>20027016</v>
      </c>
      <c r="T11" s="46">
        <f>+S11/K11</f>
        <v>0.46153832326374605</v>
      </c>
      <c r="U11" s="43">
        <f>+K11-S11</f>
        <v>23364865</v>
      </c>
      <c r="V11" s="31"/>
      <c r="W11" s="49">
        <f>+U11/$W$8</f>
        <v>3337837.8571428573</v>
      </c>
      <c r="X11" s="49"/>
      <c r="Y11" s="31"/>
      <c r="AA11" s="31"/>
      <c r="AB11" s="31"/>
      <c r="AC11" s="31"/>
    </row>
    <row r="12" spans="2:29" s="30" customFormat="1" ht="20.100000000000001" customHeight="1" x14ac:dyDescent="0.25">
      <c r="B12" s="32"/>
      <c r="C12" s="32"/>
      <c r="D12" s="32"/>
      <c r="E12" s="32"/>
      <c r="F12" s="33"/>
      <c r="G12" s="32"/>
      <c r="H12" s="32"/>
      <c r="I12" s="32"/>
      <c r="J12" s="41"/>
      <c r="K12" s="24" t="e">
        <f>+[1]CalcIngresos2023!$X12</f>
        <v>#REF!</v>
      </c>
      <c r="L12" s="50"/>
      <c r="M12" s="51"/>
      <c r="N12" s="52"/>
      <c r="O12" s="53"/>
      <c r="P12" s="53"/>
      <c r="Q12" s="53"/>
      <c r="R12" s="54"/>
      <c r="S12" s="55"/>
      <c r="T12" s="53"/>
      <c r="U12" s="50"/>
      <c r="V12" s="31"/>
      <c r="W12" s="31"/>
      <c r="X12" s="31"/>
      <c r="Y12" s="31"/>
      <c r="AA12" s="31"/>
      <c r="AB12" s="31"/>
      <c r="AC12" s="31"/>
    </row>
    <row r="13" spans="2:29" s="30" customFormat="1" ht="20.100000000000001" customHeight="1" x14ac:dyDescent="0.25">
      <c r="B13" s="32">
        <v>1</v>
      </c>
      <c r="C13" s="32">
        <v>4</v>
      </c>
      <c r="D13" s="32">
        <v>2</v>
      </c>
      <c r="E13" s="32">
        <v>2</v>
      </c>
      <c r="F13" s="33"/>
      <c r="G13" s="34" t="s">
        <v>36</v>
      </c>
      <c r="H13" s="32">
        <v>10</v>
      </c>
      <c r="I13" s="33" t="s">
        <v>31</v>
      </c>
      <c r="J13" s="35" t="s">
        <v>32</v>
      </c>
      <c r="K13" s="24">
        <f>+[1]CalcIngresos2023!$X13</f>
        <v>99500000.000000015</v>
      </c>
      <c r="L13" s="56">
        <f t="shared" ref="L13" si="3">(L14)</f>
        <v>99500000.000000015</v>
      </c>
      <c r="M13" s="57">
        <v>195000000</v>
      </c>
      <c r="N13" s="37">
        <f>(N14)</f>
        <v>0</v>
      </c>
      <c r="O13" s="38">
        <f>(O14)</f>
        <v>0</v>
      </c>
      <c r="P13" s="38">
        <v>0</v>
      </c>
      <c r="Q13" s="38">
        <v>0</v>
      </c>
      <c r="R13" s="38">
        <f t="shared" ref="R13" si="4">(R14)</f>
        <v>0</v>
      </c>
      <c r="S13" s="58">
        <f>(S14)</f>
        <v>195000000</v>
      </c>
      <c r="T13" s="38">
        <v>0</v>
      </c>
      <c r="U13" s="56">
        <f>(U14)</f>
        <v>-95499999.999999985</v>
      </c>
      <c r="V13" s="31"/>
      <c r="W13" s="31"/>
      <c r="X13" s="31"/>
      <c r="Y13" s="31"/>
      <c r="AA13" s="31"/>
      <c r="AB13" s="31"/>
      <c r="AC13" s="31"/>
    </row>
    <row r="14" spans="2:29" s="30" customFormat="1" ht="20.100000000000001" customHeight="1" x14ac:dyDescent="0.25">
      <c r="B14" s="32">
        <v>1</v>
      </c>
      <c r="C14" s="32">
        <v>4</v>
      </c>
      <c r="D14" s="32">
        <v>2</v>
      </c>
      <c r="E14" s="32">
        <v>2</v>
      </c>
      <c r="F14" s="33" t="s">
        <v>34</v>
      </c>
      <c r="G14" s="40" t="s">
        <v>35</v>
      </c>
      <c r="H14" s="40"/>
      <c r="I14" s="32"/>
      <c r="J14" s="41"/>
      <c r="K14" s="42">
        <f>+[1]CalcIngresos2023!$X14</f>
        <v>99500000.000000015</v>
      </c>
      <c r="L14" s="59">
        <f>+K14</f>
        <v>99500000.000000015</v>
      </c>
      <c r="M14" s="45">
        <v>195000000</v>
      </c>
      <c r="N14" s="45"/>
      <c r="O14" s="46"/>
      <c r="P14" s="46"/>
      <c r="Q14" s="46"/>
      <c r="R14" s="54"/>
      <c r="S14" s="60">
        <f>SUM(M14:R14)</f>
        <v>195000000</v>
      </c>
      <c r="T14" s="46">
        <v>0</v>
      </c>
      <c r="U14" s="43">
        <f>+K14-S14</f>
        <v>-95499999.999999985</v>
      </c>
      <c r="V14" s="31"/>
      <c r="W14" s="31"/>
      <c r="X14" s="31"/>
      <c r="Y14" s="31"/>
      <c r="AA14" s="31"/>
      <c r="AB14" s="31"/>
      <c r="AC14" s="31"/>
    </row>
    <row r="15" spans="2:29" s="30" customFormat="1" ht="20.100000000000001" customHeight="1" x14ac:dyDescent="0.25">
      <c r="B15" s="32"/>
      <c r="C15" s="32"/>
      <c r="D15" s="32"/>
      <c r="E15" s="32"/>
      <c r="F15" s="33"/>
      <c r="G15" s="40"/>
      <c r="H15" s="40"/>
      <c r="I15" s="32"/>
      <c r="J15" s="32"/>
      <c r="K15" s="51"/>
      <c r="L15" s="51"/>
      <c r="M15" s="51"/>
      <c r="N15" s="52"/>
      <c r="O15" s="53"/>
      <c r="P15" s="53"/>
      <c r="Q15" s="53"/>
      <c r="R15" s="54"/>
      <c r="S15" s="55"/>
      <c r="T15" s="53"/>
      <c r="U15" s="50"/>
      <c r="V15" s="31"/>
      <c r="W15" s="31"/>
      <c r="X15" s="31"/>
      <c r="Y15" s="31"/>
      <c r="AA15" s="31"/>
      <c r="AB15" s="31"/>
      <c r="AC15" s="31"/>
    </row>
    <row r="16" spans="2:29" s="30" customFormat="1" ht="20.100000000000001" customHeight="1" x14ac:dyDescent="0.25">
      <c r="B16" s="61">
        <v>1</v>
      </c>
      <c r="C16" s="61">
        <v>6</v>
      </c>
      <c r="D16" s="32"/>
      <c r="E16" s="32"/>
      <c r="F16" s="33"/>
      <c r="G16" s="62" t="s">
        <v>37</v>
      </c>
      <c r="H16" s="32">
        <v>30</v>
      </c>
      <c r="I16" s="32">
        <v>9995</v>
      </c>
      <c r="J16" s="32">
        <v>102</v>
      </c>
      <c r="K16" s="37">
        <f t="shared" ref="K16:L16" si="5">(K17+K21)</f>
        <v>622966113.20000005</v>
      </c>
      <c r="L16" s="37">
        <f t="shared" si="5"/>
        <v>622966113.20000005</v>
      </c>
      <c r="M16" s="37">
        <v>70243150.079999998</v>
      </c>
      <c r="N16" s="37">
        <f>(N17+N21)</f>
        <v>46106746.93</v>
      </c>
      <c r="O16" s="38">
        <f>(O17+O21)</f>
        <v>79378005.849999994</v>
      </c>
      <c r="P16" s="38">
        <v>48665750.25</v>
      </c>
      <c r="Q16" s="38">
        <v>55825562.920000002</v>
      </c>
      <c r="R16" s="38">
        <f>(R17+R21)</f>
        <v>118876567.91999999</v>
      </c>
      <c r="S16" s="39">
        <f t="shared" ref="S16" si="6">(S17+S21)</f>
        <v>419095783.95000005</v>
      </c>
      <c r="T16" s="38">
        <f>+S16/K16</f>
        <v>0.67274250568337335</v>
      </c>
      <c r="U16" s="36">
        <f>(U17+U21)</f>
        <v>203870329.25</v>
      </c>
      <c r="V16" s="63"/>
      <c r="W16" s="64"/>
      <c r="X16" s="64"/>
      <c r="Y16" s="31"/>
      <c r="AA16" s="31"/>
      <c r="AB16" s="31"/>
      <c r="AC16" s="31"/>
    </row>
    <row r="17" spans="2:29" s="30" customFormat="1" ht="20.100000000000001" customHeight="1" x14ac:dyDescent="0.25">
      <c r="B17" s="32">
        <v>1</v>
      </c>
      <c r="C17" s="32">
        <v>6</v>
      </c>
      <c r="D17" s="32">
        <v>1</v>
      </c>
      <c r="E17" s="32"/>
      <c r="F17" s="33"/>
      <c r="G17" s="34" t="s">
        <v>38</v>
      </c>
      <c r="H17" s="32">
        <v>30</v>
      </c>
      <c r="I17" s="32">
        <v>9995</v>
      </c>
      <c r="J17" s="32">
        <v>102</v>
      </c>
      <c r="K17" s="37">
        <f>+K18+K19</f>
        <v>435178584</v>
      </c>
      <c r="L17" s="37">
        <f>+L18+L19</f>
        <v>435178584</v>
      </c>
      <c r="M17" s="37">
        <v>36363186.210000001</v>
      </c>
      <c r="N17" s="37">
        <f>+N19</f>
        <v>33465675.010000002</v>
      </c>
      <c r="O17" s="38">
        <f>+O19</f>
        <v>35246741.979999997</v>
      </c>
      <c r="P17" s="38">
        <v>35494717.159999996</v>
      </c>
      <c r="Q17" s="38">
        <v>41823112.840000004</v>
      </c>
      <c r="R17" s="38">
        <f>+R19</f>
        <v>39172433.210000001</v>
      </c>
      <c r="S17" s="39">
        <f t="shared" ref="S17" si="7">+S18+S19</f>
        <v>221565866.41</v>
      </c>
      <c r="T17" s="38">
        <f>+S17/K17</f>
        <v>0.50913779895473898</v>
      </c>
      <c r="U17" s="36">
        <f>+U18+U19</f>
        <v>213612717.59</v>
      </c>
      <c r="V17" s="63"/>
      <c r="W17" s="64"/>
      <c r="X17" s="64"/>
      <c r="Y17" s="31"/>
      <c r="AA17" s="31"/>
      <c r="AB17" s="31"/>
      <c r="AC17" s="31"/>
    </row>
    <row r="18" spans="2:29" s="30" customFormat="1" ht="20.100000000000001" customHeight="1" x14ac:dyDescent="0.25">
      <c r="B18" s="32">
        <v>1</v>
      </c>
      <c r="C18" s="32">
        <v>6</v>
      </c>
      <c r="D18" s="32">
        <v>1</v>
      </c>
      <c r="E18" s="32">
        <v>2</v>
      </c>
      <c r="F18" s="33"/>
      <c r="G18" s="40" t="s">
        <v>39</v>
      </c>
      <c r="H18" s="32"/>
      <c r="I18" s="32"/>
      <c r="J18" s="32"/>
      <c r="K18" s="51"/>
      <c r="L18" s="51"/>
      <c r="M18" s="65"/>
      <c r="S18" s="55"/>
      <c r="T18" s="53"/>
      <c r="U18" s="50"/>
      <c r="V18" s="31"/>
      <c r="W18" s="31"/>
      <c r="X18" s="31"/>
      <c r="Y18" s="31"/>
      <c r="AA18" s="31"/>
      <c r="AB18" s="31"/>
      <c r="AC18" s="31"/>
    </row>
    <row r="19" spans="2:29" s="30" customFormat="1" ht="20.100000000000001" customHeight="1" x14ac:dyDescent="0.25">
      <c r="B19" s="32">
        <v>1</v>
      </c>
      <c r="C19" s="32">
        <v>6</v>
      </c>
      <c r="D19" s="32">
        <v>1</v>
      </c>
      <c r="E19" s="32">
        <v>3</v>
      </c>
      <c r="F19" s="33" t="s">
        <v>40</v>
      </c>
      <c r="G19" s="40" t="s">
        <v>41</v>
      </c>
      <c r="H19" s="32"/>
      <c r="I19" s="32"/>
      <c r="J19" s="32"/>
      <c r="K19" s="44">
        <f>+[1]CalcIngresos2023!$X$19</f>
        <v>435178584</v>
      </c>
      <c r="L19" s="44">
        <f>+K19</f>
        <v>435178584</v>
      </c>
      <c r="M19" s="44">
        <v>36363186.210000001</v>
      </c>
      <c r="N19" s="45">
        <v>33465675.010000002</v>
      </c>
      <c r="O19" s="46">
        <v>35246741.979999997</v>
      </c>
      <c r="P19" s="46">
        <v>35494717.159999996</v>
      </c>
      <c r="Q19" s="46">
        <v>41823112.840000004</v>
      </c>
      <c r="R19" s="47">
        <v>39172433.210000001</v>
      </c>
      <c r="S19" s="48">
        <f>SUM(M19:R19)</f>
        <v>221565866.41</v>
      </c>
      <c r="T19" s="46">
        <f>+S19/K19</f>
        <v>0.50913779895473898</v>
      </c>
      <c r="U19" s="43">
        <f>+K19-S19</f>
        <v>213612717.59</v>
      </c>
      <c r="V19" s="31"/>
      <c r="W19" s="49">
        <f>+U19/$W$8</f>
        <v>30516102.512857143</v>
      </c>
      <c r="X19" s="49"/>
      <c r="Y19" s="31"/>
      <c r="AA19" s="31"/>
      <c r="AB19" s="31"/>
      <c r="AC19" s="31"/>
    </row>
    <row r="20" spans="2:29" s="30" customFormat="1" ht="20.100000000000001" customHeight="1" x14ac:dyDescent="0.25">
      <c r="B20" s="32"/>
      <c r="C20" s="32"/>
      <c r="D20" s="32"/>
      <c r="E20" s="32"/>
      <c r="F20" s="33"/>
      <c r="G20" s="32"/>
      <c r="H20" s="32"/>
      <c r="I20" s="32"/>
      <c r="J20" s="32"/>
      <c r="K20" s="66"/>
      <c r="L20" s="66"/>
      <c r="M20" s="66"/>
      <c r="N20" s="67"/>
      <c r="O20" s="68"/>
      <c r="P20" s="68"/>
      <c r="Q20" s="68"/>
      <c r="R20" s="54"/>
      <c r="S20" s="69"/>
      <c r="T20" s="68"/>
      <c r="U20" s="70"/>
      <c r="V20" s="31"/>
      <c r="W20" s="31"/>
      <c r="X20" s="31"/>
      <c r="Y20" s="31"/>
      <c r="AA20" s="31"/>
      <c r="AB20" s="31"/>
      <c r="AC20" s="31"/>
    </row>
    <row r="21" spans="2:29" s="30" customFormat="1" ht="20.100000000000001" customHeight="1" x14ac:dyDescent="0.25">
      <c r="B21" s="32">
        <v>1</v>
      </c>
      <c r="C21" s="32">
        <v>6</v>
      </c>
      <c r="D21" s="32">
        <v>4</v>
      </c>
      <c r="E21" s="32"/>
      <c r="F21" s="33"/>
      <c r="G21" s="34" t="s">
        <v>42</v>
      </c>
      <c r="H21" s="32">
        <v>30</v>
      </c>
      <c r="I21" s="32">
        <v>9995</v>
      </c>
      <c r="J21" s="32">
        <v>102</v>
      </c>
      <c r="K21" s="37">
        <f>SUM(K22:K23)</f>
        <v>187787529.19999999</v>
      </c>
      <c r="L21" s="37">
        <f>SUM(L22:L23)</f>
        <v>187787529.19999999</v>
      </c>
      <c r="M21" s="37">
        <v>33879963.869999997</v>
      </c>
      <c r="N21" s="37">
        <f>+N22+N23</f>
        <v>12641071.92</v>
      </c>
      <c r="O21" s="38">
        <f>+O22+O23</f>
        <v>44131263.870000005</v>
      </c>
      <c r="P21" s="38">
        <v>13171033.09</v>
      </c>
      <c r="Q21" s="38">
        <v>14002450.079999998</v>
      </c>
      <c r="R21" s="38">
        <f>+R22+R23</f>
        <v>79704134.709999993</v>
      </c>
      <c r="S21" s="37">
        <f t="shared" ref="S21:U21" si="8">SUM(S22:S23)</f>
        <v>197529917.54000002</v>
      </c>
      <c r="T21" s="38">
        <f>+S21/K21</f>
        <v>1.0518798473013831</v>
      </c>
      <c r="U21" s="37">
        <f t="shared" si="8"/>
        <v>-9742388.3400000185</v>
      </c>
      <c r="V21" s="29"/>
      <c r="W21" s="29"/>
      <c r="X21" s="29"/>
      <c r="Y21" s="29"/>
      <c r="AA21" s="31"/>
      <c r="AB21" s="31"/>
      <c r="AC21" s="31"/>
    </row>
    <row r="22" spans="2:29" s="30" customFormat="1" ht="20.100000000000001" customHeight="1" x14ac:dyDescent="0.25">
      <c r="B22" s="32">
        <v>1</v>
      </c>
      <c r="C22" s="32">
        <v>6</v>
      </c>
      <c r="D22" s="32">
        <v>4</v>
      </c>
      <c r="E22" s="32">
        <v>1</v>
      </c>
      <c r="F22" s="33" t="s">
        <v>43</v>
      </c>
      <c r="G22" s="40" t="s">
        <v>44</v>
      </c>
      <c r="H22" s="40"/>
      <c r="I22" s="32"/>
      <c r="J22" s="32"/>
      <c r="K22" s="44">
        <f>+[1]CalcIngresos2023!$X$22</f>
        <v>150839817.19999999</v>
      </c>
      <c r="L22" s="44">
        <f>+K22</f>
        <v>150839817.19999999</v>
      </c>
      <c r="M22" s="44">
        <v>30599649.140000001</v>
      </c>
      <c r="N22" s="45">
        <v>8180890.1100000003</v>
      </c>
      <c r="O22" s="46">
        <v>41979927.700000003</v>
      </c>
      <c r="P22" s="46">
        <v>8840793.6400000006</v>
      </c>
      <c r="Q22" s="46">
        <v>9562275.4499999993</v>
      </c>
      <c r="R22" s="47">
        <v>75871175.109999999</v>
      </c>
      <c r="S22" s="71">
        <f>SUM(M22:R22)</f>
        <v>175034711.15000001</v>
      </c>
      <c r="T22" s="46">
        <f>+S22/K22</f>
        <v>1.1604012415231171</v>
      </c>
      <c r="U22" s="43">
        <f>+K22-S22</f>
        <v>-24194893.950000018</v>
      </c>
      <c r="V22" s="31"/>
      <c r="W22" s="49"/>
      <c r="X22" s="49"/>
      <c r="Y22" s="31"/>
      <c r="AA22" s="31"/>
      <c r="AB22" s="31"/>
      <c r="AC22" s="31"/>
    </row>
    <row r="23" spans="2:29" s="30" customFormat="1" ht="20.100000000000001" customHeight="1" x14ac:dyDescent="0.25">
      <c r="B23" s="32">
        <v>1</v>
      </c>
      <c r="C23" s="32">
        <v>6</v>
      </c>
      <c r="D23" s="32">
        <v>1</v>
      </c>
      <c r="E23" s="32">
        <v>4</v>
      </c>
      <c r="F23" s="33" t="s">
        <v>43</v>
      </c>
      <c r="G23" s="40" t="s">
        <v>45</v>
      </c>
      <c r="H23" s="40"/>
      <c r="I23" s="32"/>
      <c r="J23" s="32"/>
      <c r="K23" s="44">
        <f>+[1]CalcIngresos2023!$X$23</f>
        <v>36947712</v>
      </c>
      <c r="L23" s="44">
        <f>+K23</f>
        <v>36947712</v>
      </c>
      <c r="M23" s="44">
        <v>3280314.73</v>
      </c>
      <c r="N23" s="45">
        <v>4460181.8099999996</v>
      </c>
      <c r="O23" s="46">
        <v>2151336.17</v>
      </c>
      <c r="P23" s="46">
        <v>4330239.45</v>
      </c>
      <c r="Q23" s="46">
        <v>4440174.63</v>
      </c>
      <c r="R23" s="47">
        <v>3832959.6</v>
      </c>
      <c r="S23" s="71">
        <f>SUM(M23:R23)</f>
        <v>22495206.390000001</v>
      </c>
      <c r="T23" s="72">
        <v>0</v>
      </c>
      <c r="U23" s="73">
        <f>+K23-S23</f>
        <v>14452505.609999999</v>
      </c>
      <c r="V23" s="31"/>
      <c r="W23" s="31"/>
      <c r="X23" s="31"/>
      <c r="Y23" s="31"/>
      <c r="AA23" s="31"/>
      <c r="AB23" s="31"/>
      <c r="AC23" s="31"/>
    </row>
    <row r="24" spans="2:29" s="30" customFormat="1" ht="20.100000000000001" customHeight="1" x14ac:dyDescent="0.25">
      <c r="B24" s="61">
        <v>1</v>
      </c>
      <c r="C24" s="61">
        <v>7</v>
      </c>
      <c r="D24" s="32"/>
      <c r="E24" s="32"/>
      <c r="F24" s="33"/>
      <c r="G24" s="74" t="s">
        <v>46</v>
      </c>
      <c r="H24" s="32">
        <v>30</v>
      </c>
      <c r="I24" s="32">
        <v>9995</v>
      </c>
      <c r="J24" s="32">
        <v>102</v>
      </c>
      <c r="K24" s="57">
        <f t="shared" ref="K24:L24" si="9">(K25)</f>
        <v>512043557.59000009</v>
      </c>
      <c r="L24" s="57">
        <f t="shared" si="9"/>
        <v>512043557.59000009</v>
      </c>
      <c r="M24" s="57">
        <v>2191593.69</v>
      </c>
      <c r="N24" s="37">
        <f>(N25)</f>
        <v>2043223.74</v>
      </c>
      <c r="O24" s="38">
        <f>(O25)</f>
        <v>2801413.88</v>
      </c>
      <c r="P24" s="38">
        <v>3088154.88</v>
      </c>
      <c r="Q24" s="38">
        <v>1674395.4</v>
      </c>
      <c r="R24" s="38">
        <f t="shared" ref="R24:R25" si="10">(R25)</f>
        <v>1469790.5</v>
      </c>
      <c r="S24" s="58">
        <f>(S25)</f>
        <v>13268572.09</v>
      </c>
      <c r="T24" s="38">
        <f>+S24/L24</f>
        <v>2.591297535789781E-2</v>
      </c>
      <c r="U24" s="56">
        <f>(U25)</f>
        <v>25519124.510000002</v>
      </c>
      <c r="V24" s="64"/>
      <c r="W24" s="64"/>
      <c r="X24" s="64"/>
      <c r="Y24" s="29"/>
      <c r="AA24" s="31"/>
      <c r="AB24" s="31"/>
      <c r="AC24" s="31"/>
    </row>
    <row r="25" spans="2:29" s="30" customFormat="1" ht="20.100000000000001" customHeight="1" x14ac:dyDescent="0.25">
      <c r="B25" s="75">
        <v>1</v>
      </c>
      <c r="C25" s="75">
        <v>7</v>
      </c>
      <c r="D25" s="62">
        <v>4</v>
      </c>
      <c r="E25" s="62"/>
      <c r="F25" s="33"/>
      <c r="G25" s="34" t="s">
        <v>47</v>
      </c>
      <c r="H25" s="32">
        <v>30</v>
      </c>
      <c r="I25" s="32">
        <v>9995</v>
      </c>
      <c r="J25" s="32">
        <v>102</v>
      </c>
      <c r="K25" s="76">
        <f>SUM(K26:K27)</f>
        <v>512043557.59000009</v>
      </c>
      <c r="L25" s="76">
        <f>SUM(L26:L27)</f>
        <v>512043557.59000009</v>
      </c>
      <c r="M25" s="76">
        <v>2191593.69</v>
      </c>
      <c r="N25" s="77">
        <f>(N26)</f>
        <v>2043223.74</v>
      </c>
      <c r="O25" s="78">
        <f>(O26)</f>
        <v>2801413.88</v>
      </c>
      <c r="P25" s="78">
        <v>3088154.88</v>
      </c>
      <c r="Q25" s="78">
        <v>1674395.4</v>
      </c>
      <c r="R25" s="78">
        <f t="shared" si="10"/>
        <v>1469790.5</v>
      </c>
      <c r="S25" s="76">
        <f>SUM(S26:S27)</f>
        <v>13268572.09</v>
      </c>
      <c r="T25" s="38">
        <f>+S25/L25</f>
        <v>2.591297535789781E-2</v>
      </c>
      <c r="U25" s="79">
        <f>(U26)</f>
        <v>25519124.510000002</v>
      </c>
      <c r="V25" s="64"/>
      <c r="W25" s="64"/>
      <c r="X25" s="64"/>
      <c r="Y25" s="29"/>
      <c r="AA25" s="31"/>
      <c r="AB25" s="31"/>
      <c r="AC25" s="31"/>
    </row>
    <row r="26" spans="2:29" s="30" customFormat="1" ht="20.100000000000001" customHeight="1" x14ac:dyDescent="0.25">
      <c r="B26" s="80">
        <v>1</v>
      </c>
      <c r="C26" s="80">
        <v>7</v>
      </c>
      <c r="D26" s="32">
        <v>4</v>
      </c>
      <c r="E26" s="32">
        <v>1</v>
      </c>
      <c r="F26" s="33" t="s">
        <v>34</v>
      </c>
      <c r="G26" s="40" t="s">
        <v>48</v>
      </c>
      <c r="H26" s="32">
        <v>30</v>
      </c>
      <c r="I26" s="32">
        <v>9995</v>
      </c>
      <c r="J26" s="32">
        <v>102</v>
      </c>
      <c r="K26" s="44">
        <f>+[1]CalcIngresos2023!$X$27</f>
        <v>38787696.600000001</v>
      </c>
      <c r="L26" s="44">
        <f>+K26</f>
        <v>38787696.600000001</v>
      </c>
      <c r="M26" s="44">
        <v>2191593.69</v>
      </c>
      <c r="N26" s="45">
        <v>2043223.74</v>
      </c>
      <c r="O26" s="46">
        <v>2801413.88</v>
      </c>
      <c r="P26" s="46">
        <v>3088154.88</v>
      </c>
      <c r="Q26" s="81">
        <v>1674395.4</v>
      </c>
      <c r="R26" s="82">
        <v>1469790.5</v>
      </c>
      <c r="S26" s="48">
        <f>SUM(M26:R26)</f>
        <v>13268572.09</v>
      </c>
      <c r="T26" s="46">
        <f>+S26/L26</f>
        <v>0.34208198096506715</v>
      </c>
      <c r="U26" s="43">
        <f>+K26-S26</f>
        <v>25519124.510000002</v>
      </c>
      <c r="V26" s="83"/>
      <c r="W26" s="49">
        <f>+U26/$W$8</f>
        <v>3645589.2157142861</v>
      </c>
      <c r="X26" s="49"/>
      <c r="Y26" s="31"/>
      <c r="AA26" s="31"/>
      <c r="AB26" s="31"/>
      <c r="AC26" s="31"/>
    </row>
    <row r="27" spans="2:29" s="30" customFormat="1" ht="20.100000000000001" customHeight="1" x14ac:dyDescent="0.25">
      <c r="B27" s="80">
        <v>1</v>
      </c>
      <c r="C27" s="80">
        <v>7</v>
      </c>
      <c r="D27" s="32">
        <v>4</v>
      </c>
      <c r="E27" s="32">
        <v>1</v>
      </c>
      <c r="F27" s="33" t="s">
        <v>34</v>
      </c>
      <c r="G27" s="40" t="s">
        <v>49</v>
      </c>
      <c r="H27" s="32">
        <v>30</v>
      </c>
      <c r="I27" s="32">
        <v>9995</v>
      </c>
      <c r="J27" s="32">
        <v>102</v>
      </c>
      <c r="K27" s="44">
        <f>+[1]CalcIngresos2023!$X$29</f>
        <v>473255860.99000007</v>
      </c>
      <c r="L27" s="44">
        <f>+K27</f>
        <v>473255860.99000007</v>
      </c>
      <c r="M27" s="65"/>
      <c r="N27" s="52"/>
      <c r="O27" s="53"/>
      <c r="P27" s="53"/>
      <c r="Q27" s="53"/>
      <c r="R27" s="54"/>
      <c r="S27" s="48"/>
      <c r="T27" s="46">
        <f>+S27/L27</f>
        <v>0</v>
      </c>
      <c r="U27" s="43">
        <f>+K27-S27</f>
        <v>473255860.99000007</v>
      </c>
      <c r="V27" s="83"/>
      <c r="W27" s="31"/>
      <c r="X27" s="31"/>
      <c r="Y27" s="31"/>
      <c r="AA27" s="31"/>
      <c r="AB27" s="31"/>
      <c r="AC27" s="31"/>
    </row>
    <row r="28" spans="2:29" s="30" customFormat="1" ht="20.100000000000001" customHeight="1" thickBot="1" x14ac:dyDescent="0.3">
      <c r="B28" s="84"/>
      <c r="C28" s="84"/>
      <c r="D28" s="84"/>
      <c r="E28" s="84"/>
      <c r="F28" s="85"/>
      <c r="G28" s="86" t="s">
        <v>50</v>
      </c>
      <c r="H28" s="86"/>
      <c r="I28" s="84"/>
      <c r="J28" s="84"/>
      <c r="K28" s="87">
        <f t="shared" ref="K28:L28" si="11">+K24+K16+K9</f>
        <v>1277901551.7900002</v>
      </c>
      <c r="L28" s="87">
        <f t="shared" si="11"/>
        <v>1277901551.7900002</v>
      </c>
      <c r="M28" s="87">
        <v>270772579.76999998</v>
      </c>
      <c r="N28" s="88">
        <f>+N24+N16+N9</f>
        <v>51487806.670000002</v>
      </c>
      <c r="O28" s="88">
        <f>+O24+O16+O9</f>
        <v>85517255.729999989</v>
      </c>
      <c r="P28" s="88">
        <f>+P24+P16+P9</f>
        <v>51753905.130000003</v>
      </c>
      <c r="Q28" s="89">
        <v>64175630.32</v>
      </c>
      <c r="R28" s="89">
        <f t="shared" ref="R28" si="12">+R24+R16+R9</f>
        <v>123684194.41999999</v>
      </c>
      <c r="S28" s="87">
        <f>+S24+S16+S9</f>
        <v>647391372.03999996</v>
      </c>
      <c r="T28" s="90">
        <f>+S28/L28</f>
        <v>0.50660504413127661</v>
      </c>
      <c r="U28" s="87">
        <f>+U24+U16+U9</f>
        <v>157254318.75999999</v>
      </c>
      <c r="V28" s="64"/>
      <c r="W28" s="29"/>
      <c r="X28" s="29"/>
      <c r="Y28" s="29"/>
      <c r="AA28" s="31"/>
      <c r="AB28" s="31"/>
      <c r="AC28" s="31"/>
    </row>
    <row r="29" spans="2:29" s="30" customFormat="1" ht="20.100000000000001" hidden="1" customHeight="1" x14ac:dyDescent="0.25">
      <c r="B29" s="91"/>
      <c r="C29" s="91"/>
      <c r="D29" s="91"/>
      <c r="E29" s="91"/>
      <c r="F29" s="92"/>
      <c r="G29" s="93"/>
      <c r="H29" s="93"/>
      <c r="I29" s="94"/>
      <c r="J29" s="94"/>
      <c r="K29" s="95"/>
      <c r="L29" s="95"/>
      <c r="M29" s="96"/>
      <c r="N29" s="97"/>
      <c r="O29" s="98"/>
      <c r="P29" s="97"/>
      <c r="Q29" s="98"/>
      <c r="R29" s="97"/>
      <c r="S29" s="96"/>
      <c r="T29" s="98"/>
      <c r="U29" s="96"/>
      <c r="V29" s="31"/>
      <c r="W29" s="31"/>
      <c r="X29" s="31"/>
      <c r="Y29" s="31"/>
      <c r="Z29" s="31"/>
      <c r="AA29" s="31"/>
      <c r="AB29" s="31"/>
      <c r="AC29" s="31"/>
    </row>
    <row r="30" spans="2:29" s="30" customFormat="1" ht="20.100000000000001" hidden="1" customHeight="1" thickTop="1" x14ac:dyDescent="0.25">
      <c r="B30" s="99">
        <v>3</v>
      </c>
      <c r="C30" s="99">
        <v>1</v>
      </c>
      <c r="D30" s="91">
        <v>1</v>
      </c>
      <c r="E30" s="91"/>
      <c r="F30" s="92"/>
      <c r="G30" s="100" t="s">
        <v>51</v>
      </c>
      <c r="H30" s="101"/>
      <c r="I30" s="94"/>
      <c r="J30" s="94"/>
      <c r="K30" s="102"/>
      <c r="L30" s="102"/>
      <c r="M30" s="103"/>
      <c r="N30" s="37"/>
      <c r="O30" s="38"/>
      <c r="P30" s="37"/>
      <c r="Q30" s="38"/>
      <c r="R30" s="37"/>
      <c r="S30" s="103"/>
      <c r="T30" s="38"/>
      <c r="U30" s="103"/>
      <c r="V30" s="31"/>
      <c r="W30" s="31"/>
      <c r="X30" s="31"/>
      <c r="Y30" s="31"/>
      <c r="Z30" s="31"/>
      <c r="AA30" s="31"/>
      <c r="AB30" s="31"/>
      <c r="AC30" s="31"/>
    </row>
    <row r="31" spans="2:29" s="30" customFormat="1" ht="20.100000000000001" hidden="1" customHeight="1" thickTop="1" x14ac:dyDescent="0.25">
      <c r="B31" s="104">
        <v>3</v>
      </c>
      <c r="C31" s="104">
        <v>1</v>
      </c>
      <c r="D31" s="91">
        <v>1</v>
      </c>
      <c r="E31" s="91">
        <v>1</v>
      </c>
      <c r="F31" s="92"/>
      <c r="G31" s="101" t="s">
        <v>52</v>
      </c>
      <c r="H31" s="101"/>
      <c r="I31" s="94"/>
      <c r="J31" s="94"/>
      <c r="K31" s="102"/>
      <c r="L31" s="102"/>
      <c r="M31" s="103"/>
      <c r="N31" s="37"/>
      <c r="O31" s="38"/>
      <c r="P31" s="37"/>
      <c r="Q31" s="38"/>
      <c r="R31" s="37"/>
      <c r="S31" s="103"/>
      <c r="T31" s="38"/>
      <c r="U31" s="103"/>
      <c r="V31" s="31"/>
      <c r="W31" s="31"/>
      <c r="X31" s="31"/>
      <c r="Y31" s="31"/>
      <c r="Z31" s="31"/>
      <c r="AA31" s="31"/>
      <c r="AB31" s="31"/>
      <c r="AC31" s="31"/>
    </row>
    <row r="32" spans="2:29" s="30" customFormat="1" ht="20.100000000000001" hidden="1" customHeight="1" thickTop="1" x14ac:dyDescent="0.25">
      <c r="B32" s="91">
        <v>3</v>
      </c>
      <c r="C32" s="91">
        <v>1</v>
      </c>
      <c r="D32" s="91">
        <v>1</v>
      </c>
      <c r="E32" s="91">
        <v>1</v>
      </c>
      <c r="F32" s="92" t="s">
        <v>34</v>
      </c>
      <c r="G32" s="101" t="s">
        <v>53</v>
      </c>
      <c r="H32" s="101"/>
      <c r="I32" s="94"/>
      <c r="J32" s="94"/>
      <c r="K32" s="105"/>
      <c r="L32" s="105"/>
      <c r="M32" s="44">
        <f>-'[2]CALC. VARIAC.'!I32</f>
        <v>0</v>
      </c>
      <c r="N32" s="45"/>
      <c r="O32" s="46" t="e">
        <f>-'[3]CALC. VARIAC.'!M35</f>
        <v>#REF!</v>
      </c>
      <c r="P32" s="45"/>
      <c r="Q32" s="46"/>
      <c r="R32" s="45" t="e">
        <f>-'[4]CALC. VARIAC.'!N32</f>
        <v>#REF!</v>
      </c>
      <c r="S32" s="48" t="e">
        <f>SUM(M32:R32)</f>
        <v>#REF!</v>
      </c>
      <c r="T32" s="46"/>
      <c r="U32" s="44"/>
      <c r="V32" s="31"/>
      <c r="W32" s="31"/>
      <c r="X32" s="31"/>
      <c r="Y32" s="31"/>
      <c r="Z32" s="31"/>
      <c r="AA32" s="31"/>
      <c r="AB32" s="31"/>
      <c r="AC32" s="31"/>
    </row>
    <row r="33" spans="2:29" s="30" customFormat="1" ht="20.100000000000001" hidden="1" customHeight="1" thickTop="1" x14ac:dyDescent="0.25">
      <c r="B33" s="91"/>
      <c r="C33" s="91"/>
      <c r="D33" s="91"/>
      <c r="E33" s="91"/>
      <c r="F33" s="92"/>
      <c r="G33" s="93"/>
      <c r="H33" s="93"/>
      <c r="I33" s="94"/>
      <c r="J33" s="94"/>
      <c r="K33" s="95"/>
      <c r="L33" s="95"/>
      <c r="M33" s="96"/>
      <c r="N33" s="97"/>
      <c r="O33" s="98"/>
      <c r="P33" s="97"/>
      <c r="Q33" s="98"/>
      <c r="R33" s="97"/>
      <c r="S33" s="96"/>
      <c r="T33" s="98"/>
      <c r="U33" s="96"/>
      <c r="V33" s="31"/>
      <c r="W33" s="31"/>
      <c r="X33" s="31"/>
      <c r="Y33" s="31"/>
      <c r="Z33" s="31"/>
      <c r="AA33" s="31"/>
      <c r="AB33" s="31"/>
      <c r="AC33" s="31"/>
    </row>
    <row r="34" spans="2:29" s="30" customFormat="1" ht="20.100000000000001" hidden="1" customHeight="1" thickTop="1" x14ac:dyDescent="0.25">
      <c r="B34" s="99">
        <v>3</v>
      </c>
      <c r="C34" s="99">
        <v>1</v>
      </c>
      <c r="D34" s="91">
        <v>1</v>
      </c>
      <c r="E34" s="91">
        <v>9</v>
      </c>
      <c r="F34" s="92"/>
      <c r="G34" s="100" t="s">
        <v>54</v>
      </c>
      <c r="H34" s="93"/>
      <c r="I34" s="94"/>
      <c r="J34" s="94"/>
      <c r="K34" s="102">
        <f>(K35)</f>
        <v>0</v>
      </c>
      <c r="L34" s="102"/>
      <c r="M34" s="103">
        <f>(M35)</f>
        <v>0</v>
      </c>
      <c r="N34" s="37">
        <f>(N35)</f>
        <v>0</v>
      </c>
      <c r="O34" s="38">
        <f>(O35)</f>
        <v>0</v>
      </c>
      <c r="P34" s="37">
        <f>(P35)</f>
        <v>0</v>
      </c>
      <c r="Q34" s="38">
        <v>0</v>
      </c>
      <c r="R34" s="37">
        <f>(R35)</f>
        <v>0</v>
      </c>
      <c r="S34" s="103">
        <f>(S35)</f>
        <v>0</v>
      </c>
      <c r="T34" s="38"/>
      <c r="U34" s="103">
        <f>(U35)</f>
        <v>0</v>
      </c>
      <c r="V34" s="31"/>
      <c r="W34" s="31"/>
      <c r="X34" s="31"/>
      <c r="Y34" s="31"/>
      <c r="Z34" s="31"/>
      <c r="AA34" s="31"/>
      <c r="AB34" s="31"/>
      <c r="AC34" s="31"/>
    </row>
    <row r="35" spans="2:29" s="30" customFormat="1" ht="20.100000000000001" hidden="1" customHeight="1" thickTop="1" x14ac:dyDescent="0.25">
      <c r="B35" s="104">
        <v>3</v>
      </c>
      <c r="C35" s="104">
        <v>1</v>
      </c>
      <c r="D35" s="106">
        <v>1</v>
      </c>
      <c r="E35" s="106">
        <v>9</v>
      </c>
      <c r="F35" s="92" t="s">
        <v>34</v>
      </c>
      <c r="G35" s="101" t="s">
        <v>55</v>
      </c>
      <c r="H35" s="93"/>
      <c r="I35" s="94"/>
      <c r="J35" s="94"/>
      <c r="K35" s="107"/>
      <c r="L35" s="107"/>
      <c r="M35" s="108"/>
      <c r="N35" s="109"/>
      <c r="O35" s="110"/>
      <c r="P35" s="109"/>
      <c r="Q35" s="110"/>
      <c r="R35" s="109"/>
      <c r="S35" s="108"/>
      <c r="T35" s="110"/>
      <c r="U35" s="108"/>
      <c r="V35" s="31"/>
      <c r="W35" s="31"/>
      <c r="X35" s="31"/>
      <c r="Y35" s="31"/>
      <c r="Z35" s="31"/>
      <c r="AA35" s="31"/>
      <c r="AB35" s="31"/>
      <c r="AC35" s="31"/>
    </row>
    <row r="36" spans="2:29" s="30" customFormat="1" ht="20.100000000000001" hidden="1" customHeight="1" thickTop="1" x14ac:dyDescent="0.25">
      <c r="B36" s="111"/>
      <c r="C36" s="111"/>
      <c r="D36" s="111"/>
      <c r="E36" s="111"/>
      <c r="F36" s="112"/>
      <c r="G36" s="113" t="s">
        <v>56</v>
      </c>
      <c r="H36" s="113"/>
      <c r="I36" s="114"/>
      <c r="J36" s="114"/>
      <c r="K36" s="115">
        <f t="shared" ref="K36:R36" si="13">(K28+K35+K32)</f>
        <v>1277901551.7900002</v>
      </c>
      <c r="L36" s="116"/>
      <c r="M36" s="66"/>
      <c r="N36" s="67"/>
      <c r="O36" s="68"/>
      <c r="P36" s="117">
        <f t="shared" si="13"/>
        <v>51753905.130000003</v>
      </c>
      <c r="Q36" s="68"/>
      <c r="R36" s="117" t="e">
        <f t="shared" si="13"/>
        <v>#REF!</v>
      </c>
      <c r="S36" s="115" t="e">
        <f>(S28+S35+S32)</f>
        <v>#REF!</v>
      </c>
      <c r="T36" s="118"/>
      <c r="U36" s="115">
        <f>(U28+U35+U32)</f>
        <v>157254318.75999999</v>
      </c>
      <c r="V36" s="29"/>
      <c r="W36" s="29"/>
      <c r="X36" s="29"/>
      <c r="Y36" s="29"/>
      <c r="Z36" s="31"/>
      <c r="AA36" s="31"/>
      <c r="AB36" s="31"/>
      <c r="AC36" s="31"/>
    </row>
    <row r="37" spans="2:29" ht="15.75" hidden="1" thickTop="1" x14ac:dyDescent="0.2">
      <c r="B37" s="119"/>
      <c r="C37" s="119"/>
      <c r="D37" s="119"/>
      <c r="E37" s="119"/>
      <c r="F37" s="120"/>
      <c r="G37" s="121"/>
      <c r="H37" s="121"/>
      <c r="I37" s="122"/>
      <c r="J37" s="122"/>
      <c r="K37" s="123"/>
      <c r="L37" s="123"/>
      <c r="M37" s="115">
        <f>(M28+M35+M32)</f>
        <v>270772579.76999998</v>
      </c>
      <c r="N37" s="117" t="e">
        <f>(#REF!+N35+N32)</f>
        <v>#REF!</v>
      </c>
      <c r="O37" s="118" t="e">
        <f>(O28+O35+O32)</f>
        <v>#REF!</v>
      </c>
      <c r="P37" s="124"/>
      <c r="Q37" s="118">
        <v>64175630.32</v>
      </c>
      <c r="R37" s="124"/>
      <c r="S37" s="125"/>
      <c r="T37" s="126"/>
      <c r="U37" s="125"/>
      <c r="V37" s="127"/>
      <c r="W37" s="127"/>
      <c r="X37" s="127"/>
      <c r="Y37" s="127"/>
      <c r="Z37" s="127"/>
      <c r="AA37" s="127"/>
      <c r="AB37" s="127"/>
      <c r="AC37" s="127"/>
    </row>
    <row r="38" spans="2:29" ht="16.5" thickTop="1" x14ac:dyDescent="0.25">
      <c r="B38" s="119"/>
      <c r="C38" s="119"/>
      <c r="D38" s="119"/>
      <c r="E38" s="119"/>
      <c r="F38" s="120"/>
      <c r="G38" s="128"/>
      <c r="K38" s="129"/>
      <c r="L38" s="129"/>
      <c r="M38" s="130"/>
      <c r="N38" s="124"/>
      <c r="O38" s="131"/>
      <c r="P38" s="124"/>
      <c r="Q38" s="124"/>
      <c r="R38" s="124"/>
      <c r="S38" s="125"/>
      <c r="T38" s="126"/>
      <c r="U38" s="130"/>
      <c r="W38" s="132"/>
      <c r="X38" s="132"/>
    </row>
    <row r="39" spans="2:29" ht="24.75" customHeight="1" x14ac:dyDescent="0.2">
      <c r="B39" s="155" t="s">
        <v>5</v>
      </c>
      <c r="C39" s="156"/>
      <c r="D39" s="156"/>
      <c r="E39" s="156"/>
      <c r="F39" s="156"/>
      <c r="G39" s="157"/>
      <c r="H39" s="133"/>
      <c r="I39" s="134"/>
      <c r="J39" s="134"/>
      <c r="K39" s="134"/>
      <c r="L39" s="134"/>
      <c r="M39" s="132"/>
      <c r="N39" s="135"/>
      <c r="P39" s="136"/>
      <c r="R39" s="119"/>
      <c r="S39" s="10"/>
      <c r="T39" s="10"/>
      <c r="U39" s="129"/>
      <c r="W39" s="132"/>
      <c r="X39" s="132"/>
    </row>
    <row r="40" spans="2:29" ht="21" customHeight="1" x14ac:dyDescent="0.2">
      <c r="B40" s="158" t="s">
        <v>6</v>
      </c>
      <c r="C40" s="159"/>
      <c r="D40" s="159"/>
      <c r="E40" s="159"/>
      <c r="F40" s="159"/>
      <c r="G40" s="160"/>
      <c r="H40" s="137"/>
      <c r="I40" s="137"/>
      <c r="J40" s="137"/>
      <c r="K40" s="137"/>
      <c r="L40" s="137"/>
      <c r="M40" s="132"/>
      <c r="N40" s="135"/>
      <c r="R40" s="119"/>
      <c r="S40" s="10"/>
      <c r="T40" s="10"/>
      <c r="W40" s="132"/>
      <c r="X40" s="132"/>
    </row>
    <row r="41" spans="2:29" ht="48" customHeight="1" x14ac:dyDescent="0.25">
      <c r="B41" s="161" t="s">
        <v>7</v>
      </c>
      <c r="C41" s="162"/>
      <c r="D41" s="162"/>
      <c r="E41" s="162"/>
      <c r="F41" s="162"/>
      <c r="G41" s="163"/>
      <c r="H41" s="138"/>
      <c r="I41" s="138"/>
      <c r="J41" s="138"/>
      <c r="K41" s="138"/>
      <c r="L41" s="139" t="s">
        <v>8</v>
      </c>
      <c r="M41" s="140"/>
      <c r="N41" s="135"/>
      <c r="R41" s="119"/>
      <c r="S41" s="10"/>
      <c r="T41" s="10"/>
      <c r="W41" s="132"/>
      <c r="X41" s="132"/>
    </row>
    <row r="42" spans="2:29" ht="15" customHeight="1" x14ac:dyDescent="0.2">
      <c r="B42" s="164"/>
      <c r="C42" s="164"/>
      <c r="D42" s="164"/>
      <c r="E42" s="164"/>
      <c r="F42" s="164"/>
      <c r="G42" s="141"/>
      <c r="L42" s="1" t="s">
        <v>9</v>
      </c>
      <c r="N42" s="135"/>
      <c r="R42" s="119"/>
      <c r="S42" s="10"/>
      <c r="T42" s="10"/>
      <c r="W42" s="132"/>
      <c r="X42" s="132"/>
    </row>
    <row r="43" spans="2:29" ht="15.75" x14ac:dyDescent="0.25">
      <c r="B43" s="142"/>
      <c r="C43" s="142"/>
      <c r="D43" s="150"/>
      <c r="E43" s="150"/>
      <c r="F43" s="150"/>
      <c r="G43" s="150"/>
      <c r="H43" s="135"/>
      <c r="I43" s="135"/>
      <c r="J43" s="135"/>
      <c r="K43" s="135"/>
      <c r="L43"/>
      <c r="M43" s="135"/>
      <c r="N43" s="135"/>
      <c r="O43" s="135"/>
      <c r="P43" s="135"/>
      <c r="Q43" s="135"/>
      <c r="R43" s="135"/>
      <c r="S43" s="10"/>
      <c r="T43" s="10"/>
      <c r="W43" s="132"/>
      <c r="X43" s="132"/>
    </row>
    <row r="44" spans="2:29" ht="22.5" customHeight="1" x14ac:dyDescent="0.2">
      <c r="B44" s="143"/>
      <c r="C44" s="143"/>
      <c r="D44" s="144"/>
      <c r="E44" s="144"/>
      <c r="F44" s="145"/>
      <c r="G44" s="144"/>
      <c r="H44" s="143"/>
      <c r="I44" s="143"/>
      <c r="J44" s="143"/>
      <c r="K44" s="143"/>
      <c r="L44" s="143"/>
      <c r="M44" s="143"/>
      <c r="N44" s="135"/>
      <c r="O44" s="135"/>
      <c r="P44" s="135"/>
      <c r="Q44" s="143"/>
      <c r="R44" s="143"/>
      <c r="S44" s="10"/>
      <c r="T44" s="10"/>
      <c r="W44" s="132"/>
      <c r="X44" s="132"/>
    </row>
    <row r="45" spans="2:29" x14ac:dyDescent="0.2">
      <c r="B45" s="143"/>
      <c r="C45" s="135"/>
      <c r="D45" s="135"/>
      <c r="E45" s="135"/>
      <c r="F45" s="146"/>
      <c r="G45" s="135"/>
      <c r="H45" s="143"/>
      <c r="I45" s="147"/>
      <c r="J45" s="143"/>
      <c r="K45" s="143"/>
      <c r="L45" s="143"/>
      <c r="M45" s="143"/>
      <c r="N45" s="135"/>
      <c r="O45" s="135"/>
      <c r="P45" s="135"/>
      <c r="Q45" s="143"/>
      <c r="R45" s="143"/>
      <c r="S45" s="10"/>
      <c r="T45" s="10"/>
    </row>
    <row r="46" spans="2:29" x14ac:dyDescent="0.2">
      <c r="N46" s="135"/>
      <c r="O46" s="135"/>
      <c r="P46" s="135"/>
    </row>
    <row r="72" ht="30" customHeight="1" x14ac:dyDescent="0.2"/>
    <row r="73" ht="30" customHeight="1" x14ac:dyDescent="0.2"/>
    <row r="84" ht="21.75" customHeight="1" x14ac:dyDescent="0.2"/>
  </sheetData>
  <mergeCells count="19">
    <mergeCell ref="I7:I8"/>
    <mergeCell ref="J7:J8"/>
    <mergeCell ref="M7:M8"/>
    <mergeCell ref="D43:G43"/>
    <mergeCell ref="T7:T8"/>
    <mergeCell ref="U7:U8"/>
    <mergeCell ref="B39:G39"/>
    <mergeCell ref="B40:G40"/>
    <mergeCell ref="B41:G41"/>
    <mergeCell ref="B42:F42"/>
    <mergeCell ref="N7:N8"/>
    <mergeCell ref="O7:O8"/>
    <mergeCell ref="P7:P8"/>
    <mergeCell ref="Q7:Q8"/>
    <mergeCell ref="R7:R8"/>
    <mergeCell ref="S7:S8"/>
    <mergeCell ref="B7:F7"/>
    <mergeCell ref="G7:G8"/>
    <mergeCell ref="H7:H8"/>
  </mergeCells>
  <pageMargins left="0.7" right="0.7" top="0.75" bottom="0.75" header="0.3" footer="0.3"/>
  <pageSetup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C. Gonzalez Constanza</dc:creator>
  <cp:lastModifiedBy>Tomas Herrera Luna</cp:lastModifiedBy>
  <cp:lastPrinted>2024-07-19T14:19:20Z</cp:lastPrinted>
  <dcterms:created xsi:type="dcterms:W3CDTF">2024-07-18T19:13:21Z</dcterms:created>
  <dcterms:modified xsi:type="dcterms:W3CDTF">2024-07-19T14:20:07Z</dcterms:modified>
</cp:coreProperties>
</file>