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74E34A93-D9B5-447C-8E29-77C5D25BB528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AGOSTO  2024" sheetId="1" r:id="rId1"/>
  </sheets>
  <definedNames>
    <definedName name="_xlnm.Print_Area" localSheetId="0">'AGOSTO  2024'!$A$1:$G$63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/>
  <c r="E37" i="1"/>
  <c r="F37" i="1"/>
  <c r="E24" i="1"/>
  <c r="F24" i="1"/>
  <c r="E16" i="1"/>
  <c r="F16" i="1"/>
  <c r="B44" i="1" l="1"/>
  <c r="B37" i="1"/>
  <c r="B45" i="1" s="1"/>
  <c r="B32" i="1"/>
  <c r="B23" i="1"/>
  <c r="B16" i="1"/>
  <c r="B24" i="1" s="1"/>
  <c r="E10" i="1" l="1"/>
  <c r="F10" i="1" l="1"/>
  <c r="D32" i="1" l="1"/>
  <c r="D37" i="1" s="1"/>
  <c r="D44" i="1" l="1"/>
  <c r="D23" i="1"/>
  <c r="D16" i="1"/>
  <c r="D45" i="1" l="1"/>
  <c r="D24" i="1"/>
  <c r="C32" i="1" l="1"/>
  <c r="C37" i="1" l="1"/>
  <c r="C23" i="1"/>
  <c r="C16" i="1"/>
  <c r="C24" i="1" l="1"/>
  <c r="C44" i="1" l="1"/>
  <c r="E32" i="1" l="1"/>
  <c r="F32" i="1" s="1"/>
  <c r="C45" i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<sst xmlns="http://schemas.openxmlformats.org/spreadsheetml/2006/main" count="46" uniqueCount="46">
  <si>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</si>
  <si>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</si>
  <si>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</si>
  <si>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</si>
  <si>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</si>
  <si>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</si>
  <si>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</si>
  <si>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</si>
  <si>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</si>
  <si>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</si>
  <si>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</si>
  <si>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</si>
  <si>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</si>
  <si>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</si>
  <si>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</si>
  <si>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</si>
  <si>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</si>
  <si>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</si>
  <si>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</si>
  <si>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</si>
  <si>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</si>
  <si>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</si>
  <si>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</si>
  <si>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</si>
  <si>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</si>
  <si>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</si>
  <si>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</si>
  <si>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</si>
  <si>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</si>
  <si>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</si>
  <si>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</si>
  <si>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</si>
  <si>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</si>
  <si>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</si>
  <si>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</si>
  <si>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</si>
  <si>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</si>
  <si>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</si>
  <si>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</si>
  <si>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</si>
  <si>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</si>
  <si>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</si>
  <si>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2024-07</t>
  </si>
  <si>
    <t>Al 31/08/2024</t>
  </si>
  <si>
    <t>2023-08</t>
  </si>
  <si>
    <t>2024-08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</si>
</sst>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50</xdr:row>
      <xdr:rowOff>40400</xdr:rowOff>
    </xdr:from>
    <xdr:to>
      <xdr:col>4</xdr:col>
      <xdr:colOff>552450</xdr:colOff>
      <xdr:row>59</xdr:row>
      <xdr:rowOff>145163</xdr:rowOff>
    </xdr:to>
    <xdr:pic>
      <xdr:nvPicPr>
        <xdr:cNvPr id="3" name="Imagen 2" descr="C:\Users\Jramirez\AppData\Local\Packages\Microsoft.Windows.Photos_8wekyb3d8bbwe\TempState\ShareServiceTempFolder\firma de julio.jpeg">
          <a:extLst>
            <a:ext uri="{FF2B5EF4-FFF2-40B4-BE49-F238E27FC236}">
              <a16:creationId xmlns:a16="http://schemas.microsoft.com/office/drawing/2014/main" id="{19A534E1-8346-474F-B3B5-377DFAFF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603500"/>
          <a:ext cx="2895600" cy="1819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42" zoomScaleNormal="100" workbookViewId="0">
      <selection activeCell="A51" sqref="A51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3"/>
      <c r="C6" s="13"/>
      <c r="D6" s="13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45</v>
      </c>
      <c r="D7" s="3" t="s">
        <v>44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64070270.969999999</v>
      </c>
      <c r="C10" s="8">
        <v>57893693.200000003</v>
      </c>
      <c r="D10" s="8">
        <v>44702697.700000003</v>
      </c>
      <c r="E10" s="4">
        <f>C10-D10</f>
        <v>13190995.5</v>
      </c>
      <c r="F10" s="4">
        <f>IF(D10 &gt; 0, (E10/D10)*100, 100)</f>
        <v>29.508276186204302</v>
      </c>
    </row>
    <row r="11" spans="1:6" s="2" customFormat="1" x14ac:dyDescent="0.25">
      <c r="A11" s="2" t="s">
        <v>10</v>
      </c>
      <c r="B11" s="8">
        <v>533236650.11000001</v>
      </c>
      <c r="C11" s="8">
        <v>537533451.51999998</v>
      </c>
      <c r="D11" s="8">
        <v>506434360.32999998</v>
      </c>
      <c r="E11" s="4">
        <f t="shared" ref="E11:E15" si="0">C11-D11</f>
        <v>31099091.189999998</v>
      </c>
      <c r="F11" s="4">
        <f t="shared" ref="F11:F15" si="1">IF(D11 &gt; 0, (E11/D11)*100, 100)</f>
        <v>6.1407940744256333</v>
      </c>
    </row>
    <row r="12" spans="1:6" s="2" customFormat="1" x14ac:dyDescent="0.25">
      <c r="A12" s="2" t="s">
        <v>11</v>
      </c>
      <c r="B12" s="8">
        <v>1458277817.55</v>
      </c>
      <c r="C12" s="8">
        <v>1450217422.4200001</v>
      </c>
      <c r="D12" s="8">
        <v>1460029551.6600001</v>
      </c>
      <c r="E12" s="4">
        <f t="shared" si="0"/>
        <v>-9812129.2400000095</v>
      </c>
      <c r="F12" s="4">
        <f t="shared" si="1"/>
        <v>-0.67205004370247012</v>
      </c>
    </row>
    <row r="13" spans="1:6" s="2" customFormat="1" x14ac:dyDescent="0.25">
      <c r="A13" s="2" t="s">
        <v>12</v>
      </c>
      <c r="B13" s="8">
        <v>10719151.710000001</v>
      </c>
      <c r="C13" s="8">
        <v>10749133.119999999</v>
      </c>
      <c r="D13" s="8">
        <v>14114019.35</v>
      </c>
      <c r="E13" s="4">
        <f t="shared" si="0"/>
        <v>-3364886.2300000004</v>
      </c>
      <c r="F13" s="4">
        <f t="shared" si="1"/>
        <v>-23.840736976175396</v>
      </c>
    </row>
    <row r="14" spans="1:6" s="2" customFormat="1" x14ac:dyDescent="0.25">
      <c r="A14" s="2" t="s">
        <v>13</v>
      </c>
      <c r="B14" s="8">
        <v>6753849.25</v>
      </c>
      <c r="C14" s="8">
        <v>6206411.9100000001</v>
      </c>
      <c r="D14" s="8">
        <v>6034463.3399999999</v>
      </c>
      <c r="E14" s="4">
        <f t="shared" si="0"/>
        <v>171948.5700000003</v>
      </c>
      <c r="F14" s="4">
        <f t="shared" si="1"/>
        <v>2.8494426150578009</v>
      </c>
    </row>
    <row r="15" spans="1:6" s="2" customFormat="1" x14ac:dyDescent="0.25">
      <c r="A15" s="2" t="s">
        <v>14</v>
      </c>
      <c r="B15" s="14">
        <v>142287784.96000001</v>
      </c>
      <c r="C15" s="14">
        <v>142287784.96000001</v>
      </c>
      <c r="D15" s="14">
        <v>89796243.170000002</v>
      </c>
      <c r="E15" s="5">
        <f t="shared" si="0"/>
        <v>52491541.790000007</v>
      </c>
      <c r="F15" s="5">
        <f t="shared" si="1"/>
        <v>58.456278277281967</v>
      </c>
    </row>
    <row r="16" spans="1:6" s="2" customFormat="1" x14ac:dyDescent="0.25">
      <c r="A16" s="7" t="s">
        <v>15</v>
      </c>
      <c r="B16" s="11">
        <f>B10+B11+B12+B13+B14+B15</f>
        <v>2215345524.5500002</v>
      </c>
      <c r="C16" s="11">
        <f>C10+C11+C12+C13+C14+C15</f>
        <v>2204887897.1300001</v>
      </c>
      <c r="D16" s="11">
        <f>D10+D11+D12+D13+D14+D15</f>
        <v>2121111335.55</v>
      </c>
      <c r="E16" s="11">
        <f>C16-D16</f>
        <v>83776561.580000162</v>
      </c>
      <c r="F16" s="11">
        <f>IF(D16 &gt; 0, (E16/D16)*100, 100)</f>
        <v>3.9496541353533936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4248618849.9699998</v>
      </c>
      <c r="C19" s="8">
        <v>4248618849.9699998</v>
      </c>
      <c r="D19" s="8">
        <v>3967608778.3299999</v>
      </c>
      <c r="E19" s="4">
        <f t="shared" ref="E19:E22" si="2">C19-D19</f>
        <v>281010071.63999987</v>
      </c>
      <c r="F19" s="4">
        <f>IF(D19 &gt; 0, (E19/D19)*100, 100)</f>
        <v>7.0826053509811873</v>
      </c>
    </row>
    <row r="20" spans="1:6" s="2" customFormat="1" x14ac:dyDescent="0.25">
      <c r="A20" s="2" t="s">
        <v>18</v>
      </c>
      <c r="B20" s="8">
        <v>41121588.539999999</v>
      </c>
      <c r="C20" s="8">
        <v>40661659.310000002</v>
      </c>
      <c r="D20" s="8">
        <v>36086277.57</v>
      </c>
      <c r="E20" s="4">
        <f t="shared" si="2"/>
        <v>4575381.7400000021</v>
      </c>
      <c r="F20" s="4">
        <f t="shared" ref="F20:F22" si="3">IF(D20 &gt; 0, (E20/D20)*100, 100)</f>
        <v>12.679007224074851</v>
      </c>
    </row>
    <row r="21" spans="1:6" s="2" customFormat="1" x14ac:dyDescent="0.25">
      <c r="A21" s="2" t="s">
        <v>19</v>
      </c>
      <c r="B21" s="8">
        <v>10541294.92</v>
      </c>
      <c r="C21" s="8">
        <v>9696833.3800000008</v>
      </c>
      <c r="D21" s="8">
        <v>11183524.01</v>
      </c>
      <c r="E21" s="4">
        <f t="shared" si="2"/>
        <v>-1486690.629999999</v>
      </c>
      <c r="F21" s="4">
        <f t="shared" si="3"/>
        <v>-13.293579274928376</v>
      </c>
    </row>
    <row r="22" spans="1:6" s="2" customFormat="1" x14ac:dyDescent="0.25">
      <c r="A22" s="2" t="s">
        <v>20</v>
      </c>
      <c r="B22" s="14">
        <v>422406012.87</v>
      </c>
      <c r="C22" s="14">
        <v>422406012.87</v>
      </c>
      <c r="D22" s="14">
        <v>538767101.13</v>
      </c>
      <c r="E22" s="5">
        <f t="shared" si="2"/>
        <v>-116361088.25999999</v>
      </c>
      <c r="F22" s="5">
        <f t="shared" si="3"/>
        <v>-21.59766029067967</v>
      </c>
    </row>
    <row r="23" spans="1:6" s="2" customFormat="1" x14ac:dyDescent="0.25">
      <c r="A23" s="7" t="s">
        <v>21</v>
      </c>
      <c r="B23" s="11">
        <f>B19+B20+B21+B22</f>
        <v>4722687746.2999992</v>
      </c>
      <c r="C23" s="11">
        <f>C19+C20+C21+C22</f>
        <v>4721383355.5299997</v>
      </c>
      <c r="D23" s="11">
        <f>D19+D20+D21+D22</f>
        <v>4553645681.04</v>
      </c>
      <c r="E23" s="11">
        <f>C23-D23</f>
        <v>167737674.48999977</v>
      </c>
      <c r="F23" s="11">
        <f>IF(D23 &gt; 0, (E23/D23)*100, 100)</f>
        <v>3.683590824565218</v>
      </c>
    </row>
    <row r="24" spans="1:6" s="2" customFormat="1" ht="15.75" thickBot="1" x14ac:dyDescent="0.3">
      <c r="A24" s="7" t="s">
        <v>22</v>
      </c>
      <c r="B24" s="12">
        <f>B16+B23</f>
        <v>6938033270.8499994</v>
      </c>
      <c r="C24" s="12">
        <f>C16+C23</f>
        <v>6926271252.6599998</v>
      </c>
      <c r="D24" s="12">
        <f>D16+D23</f>
        <v>6674757016.5900002</v>
      </c>
      <c r="E24" s="12">
        <f>C24-D24</f>
        <v>251514236.06999969</v>
      </c>
      <c r="F24" s="12">
        <f>IF(D24 &gt; 0, (E24/D24)*100, 100)</f>
        <v>3.7681407045210058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72416191.310000002</v>
      </c>
      <c r="C28" s="8">
        <v>65295391.299999997</v>
      </c>
      <c r="D28" s="8">
        <v>92581412.25</v>
      </c>
      <c r="E28" s="4">
        <f>C28-D28</f>
        <v>-27286020.950000003</v>
      </c>
      <c r="F28" s="4">
        <f>IF(D28 &gt; 0, (E28/D28)*100, 100)</f>
        <v>-29.472461357922313</v>
      </c>
    </row>
    <row r="29" spans="1:6" s="2" customFormat="1" x14ac:dyDescent="0.25">
      <c r="A29" s="2" t="s">
        <v>26</v>
      </c>
      <c r="B29" s="8">
        <v>26007993.48</v>
      </c>
      <c r="C29" s="8">
        <v>29556228.559999999</v>
      </c>
      <c r="D29" s="8">
        <v>25684139.359999999</v>
      </c>
      <c r="E29" s="4">
        <f>C29-D29</f>
        <v>3872089.1999999993</v>
      </c>
      <c r="F29" s="4">
        <f>IF(D29 &gt; 0, (E29/D29)*100, 100)</f>
        <v>15.075798903467714</v>
      </c>
    </row>
    <row r="30" spans="1:6" s="2" customFormat="1" x14ac:dyDescent="0.25">
      <c r="A30" s="2" t="s">
        <v>27</v>
      </c>
      <c r="B30" s="8">
        <v>34395470.32</v>
      </c>
      <c r="C30" s="8">
        <v>37988741.079999998</v>
      </c>
      <c r="D30" s="8">
        <v>37922603.020000003</v>
      </c>
      <c r="E30" s="4">
        <f>C30-D30</f>
        <v>66138.059999994934</v>
      </c>
      <c r="F30" s="4">
        <f>IF(D30 &gt; 0, (E30/D30)*100, 100)</f>
        <v>0.17440274330618702</v>
      </c>
    </row>
    <row r="31" spans="1:6" s="2" customFormat="1" x14ac:dyDescent="0.25">
      <c r="A31" s="2" t="s">
        <v>28</v>
      </c>
      <c r="B31" s="14">
        <v>393581307.24000001</v>
      </c>
      <c r="C31" s="14">
        <v>378366258.72000003</v>
      </c>
      <c r="D31" s="14">
        <v>356149939.00999999</v>
      </c>
      <c r="E31" s="5">
        <f>C31-D31</f>
        <v>22216319.710000038</v>
      </c>
      <c r="F31" s="5">
        <f>IF(D31 &gt; 0, (E31/D31)*100, 100)</f>
        <v>6.2379119793633455</v>
      </c>
    </row>
    <row r="32" spans="1:6" s="2" customFormat="1" x14ac:dyDescent="0.25">
      <c r="A32" s="7" t="s">
        <v>29</v>
      </c>
      <c r="B32" s="11">
        <f>B28+B29+B30+B31</f>
        <v>526400962.35000002</v>
      </c>
      <c r="C32" s="11">
        <f>C28+C29+C30+C31</f>
        <v>511206619.66000003</v>
      </c>
      <c r="D32" s="11">
        <f>D28+D29+D30+D31</f>
        <v>512338093.63999999</v>
      </c>
      <c r="E32" s="11">
        <f>C32-D32</f>
        <v>-1131473.9799999595</v>
      </c>
      <c r="F32" s="11">
        <f>IF(D32 &gt; 0, (E32/D32)*100, 100)</f>
        <v>-0.22084517900302805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4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557633823.35000002</v>
      </c>
      <c r="C37" s="11">
        <f>C32+C36</f>
        <v>542439480.66000009</v>
      </c>
      <c r="D37" s="11">
        <f>D32+D36</f>
        <v>543570954.63999999</v>
      </c>
      <c r="E37" s="11">
        <f>C37-D37</f>
        <v>-1131473.9799998999</v>
      </c>
      <c r="F37" s="11">
        <f>IF(D37 &gt; 0, (E37/D37)*100, 100)</f>
        <v>-0.20815571000280184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4807324204.8699999</v>
      </c>
      <c r="C41" s="8">
        <v>4807324204.8699999</v>
      </c>
      <c r="D41" s="8">
        <v>4612324204.8699999</v>
      </c>
      <c r="E41" s="4">
        <f t="shared" ref="E41:E43" si="4">C41-D41</f>
        <v>195000000</v>
      </c>
      <c r="F41" s="4">
        <f t="shared" ref="F41:F43" si="5">IF(D41 &gt; 0, (E41/D41)*100, 100)</f>
        <v>4.2278034097019024</v>
      </c>
    </row>
    <row r="42" spans="1:6" s="2" customFormat="1" x14ac:dyDescent="0.25">
      <c r="A42" s="2" t="s">
        <v>37</v>
      </c>
      <c r="B42" s="8">
        <v>72274097.200000003</v>
      </c>
      <c r="C42" s="8">
        <v>75706421.700000003</v>
      </c>
      <c r="D42" s="8">
        <v>129827623.09999999</v>
      </c>
      <c r="E42" s="4">
        <f t="shared" si="4"/>
        <v>-54121201.399999991</v>
      </c>
      <c r="F42" s="4">
        <f t="shared" si="5"/>
        <v>-41.686969311849012</v>
      </c>
    </row>
    <row r="43" spans="1:6" s="2" customFormat="1" x14ac:dyDescent="0.25">
      <c r="A43" s="2" t="s">
        <v>38</v>
      </c>
      <c r="B43" s="14">
        <v>1475801145.4300001</v>
      </c>
      <c r="C43" s="14">
        <v>1475801145.4300001</v>
      </c>
      <c r="D43" s="14">
        <v>1364034233.98</v>
      </c>
      <c r="E43" s="5">
        <f t="shared" si="4"/>
        <v>111766911.45000005</v>
      </c>
      <c r="F43" s="5">
        <f t="shared" si="5"/>
        <v>8.1938494405587488</v>
      </c>
    </row>
    <row r="44" spans="1:6" s="2" customFormat="1" x14ac:dyDescent="0.25">
      <c r="A44" s="7" t="s">
        <v>39</v>
      </c>
      <c r="B44" s="11">
        <f>B40+B41+B42+B43</f>
        <v>6380399447.5</v>
      </c>
      <c r="C44" s="11">
        <f>C40+C41+C42+C43</f>
        <v>6383831772</v>
      </c>
      <c r="D44" s="11">
        <f>D40+D41+D42+D43</f>
        <v>6131186061.9500008</v>
      </c>
      <c r="E44" s="11">
        <f>C44-D44</f>
        <v>252645710.04999924</v>
      </c>
      <c r="F44" s="11">
        <f>IF(D44 &gt; 0, (E44/D44)*100, 100)</f>
        <v>4.1206661728619309</v>
      </c>
    </row>
    <row r="45" spans="1:6" s="2" customFormat="1" ht="15.75" thickBot="1" x14ac:dyDescent="0.3">
      <c r="A45" s="7" t="s">
        <v>40</v>
      </c>
      <c r="B45" s="12">
        <f>B37+B44</f>
        <v>6938033270.8500004</v>
      </c>
      <c r="C45" s="12">
        <f>C37+C44</f>
        <v>6926271252.6599998</v>
      </c>
      <c r="D45" s="12">
        <f>D37+D44</f>
        <v>6674757016.5900011</v>
      </c>
      <c r="E45" s="12">
        <f>C45-D45</f>
        <v>251514236.06999874</v>
      </c>
      <c r="F45" s="12">
        <f>IF(D45 &gt; 0, (E45/D45)*100, 100)</f>
        <v>3.7681407045209911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5"/>
      <c r="E48" s="4"/>
      <c r="F48" s="4"/>
    </row>
    <row r="49" spans="2:6" s="2" customFormat="1" x14ac:dyDescent="0.25">
      <c r="B49" s="15"/>
      <c r="C49" s="15"/>
      <c r="D49" s="15"/>
      <c r="E49" s="4"/>
      <c r="F49" s="4"/>
    </row>
    <row r="50" spans="2:6" s="2" customFormat="1" x14ac:dyDescent="0.25">
      <c r="B50" s="16"/>
      <c r="C50" s="16"/>
      <c r="D50"/>
      <c r="E50" s="10"/>
      <c r="F50" s="10"/>
    </row>
    <row r="51" spans="2:6" s="2" customFormat="1" x14ac:dyDescent="0.25">
      <c r="B51" s="17"/>
      <c r="C51" s="17"/>
      <c r="D51" s="8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8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5"/>
      <c r="C55" s="15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 2024</vt:lpstr>
      <vt:lpstr>'AGOSTO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2024-08-12T19:04:08Z</cp:lastPrinted>
  <dcterms:created xsi:type="dcterms:W3CDTF">2023-06-01T12:11:43Z</dcterms:created>
  <dcterms:modified xsi:type="dcterms:W3CDTF">2024-09-25T12:48:15Z</dcterms:modified>
</cp:coreProperties>
</file>