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Nelson.ubiera\Desktop\CARPETA COMPARTIDA OAI\Portal de Transparencia\Metas fisicas\2024\"/>
    </mc:Choice>
  </mc:AlternateContent>
  <xr:revisionPtr revIDLastSave="0" documentId="13_ncr:1_{CE293DFE-0AAF-48BE-9195-06A08EBE5B15}" xr6:coauthVersionLast="36" xr6:coauthVersionMax="47" xr10:uidLastSave="{00000000-0000-0000-0000-000000000000}"/>
  <bookViews>
    <workbookView xWindow="0" yWindow="0" windowWidth="21570" windowHeight="7980" xr2:uid="{4338FEAE-DB8E-4C02-BE6D-DDC1311F061E}"/>
  </bookViews>
  <sheets>
    <sheet name="1er Semest" sheetId="3" r:id="rId1"/>
  </sheets>
  <definedNames>
    <definedName name="_xlnm.Print_Area" localSheetId="0">'1er Semest'!$A$1:$K$79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43" i="3" l="1"/>
  <c r="E43" i="3"/>
  <c r="F33" i="3"/>
  <c r="G33" i="3"/>
  <c r="K33" i="3" s="1"/>
  <c r="F34" i="3"/>
  <c r="J34" i="3" s="1"/>
  <c r="G34" i="3"/>
  <c r="K34" i="3" s="1"/>
  <c r="F35" i="3"/>
  <c r="J35" i="3" s="1"/>
  <c r="G35" i="3"/>
  <c r="K35" i="3" s="1"/>
  <c r="F36" i="3"/>
  <c r="G36" i="3"/>
  <c r="F37" i="3"/>
  <c r="G37" i="3"/>
  <c r="K37" i="3" s="1"/>
  <c r="F38" i="3"/>
  <c r="J38" i="3" s="1"/>
  <c r="G38" i="3"/>
  <c r="F39" i="3"/>
  <c r="J39" i="3" s="1"/>
  <c r="G39" i="3"/>
  <c r="K39" i="3" s="1"/>
  <c r="F40" i="3"/>
  <c r="J40" i="3" s="1"/>
  <c r="G40" i="3"/>
  <c r="K40" i="3" s="1"/>
  <c r="F41" i="3"/>
  <c r="G41" i="3"/>
  <c r="K41" i="3" s="1"/>
  <c r="G32" i="3"/>
  <c r="K32" i="3" s="1"/>
  <c r="F32" i="3"/>
  <c r="J33" i="3"/>
  <c r="J28" i="3"/>
  <c r="H41" i="3"/>
  <c r="H32" i="3"/>
  <c r="K36" i="3"/>
  <c r="K38" i="3"/>
  <c r="K42" i="3"/>
  <c r="J36" i="3"/>
  <c r="J37" i="3"/>
  <c r="G43" i="3" l="1"/>
  <c r="J32" i="3"/>
  <c r="J41" i="3"/>
</calcChain>
</file>

<file path=xl/sharedStrings.xml><?xml version="1.0" encoding="utf-8"?>
<sst xmlns="http://schemas.openxmlformats.org/spreadsheetml/2006/main" count="123" uniqueCount="101">
  <si>
    <t>Código</t>
  </si>
  <si>
    <t>Documento Relacionado</t>
  </si>
  <si>
    <t>Fecha Versión</t>
  </si>
  <si>
    <t>Versión</t>
  </si>
  <si>
    <t>DEC-FOR013</t>
  </si>
  <si>
    <t>28/03/2019</t>
  </si>
  <si>
    <t>I -Información Instituciónal</t>
  </si>
  <si>
    <t>I.I - Completar los datos requeridos sobre la institución</t>
  </si>
  <si>
    <t>Capítulo</t>
  </si>
  <si>
    <t>Misión</t>
  </si>
  <si>
    <t>Visión</t>
  </si>
  <si>
    <t>II. Contribución a la Estrategia Nacional de Desarrollo</t>
  </si>
  <si>
    <t>Eje estratégico:</t>
  </si>
  <si>
    <t>Objetivo general:</t>
  </si>
  <si>
    <t>Objetivo(s) específico(s):</t>
  </si>
  <si>
    <t>III. Información del Programa</t>
  </si>
  <si>
    <t>Nombre:</t>
  </si>
  <si>
    <t>Descripción:</t>
  </si>
  <si>
    <r>
      <t>Beneficiarios:</t>
    </r>
    <r>
      <rPr>
        <sz val="12"/>
        <color rgb="FF000000"/>
        <rFont val="Century Gothic"/>
        <family val="2"/>
      </rPr>
      <t xml:space="preserve"> </t>
    </r>
  </si>
  <si>
    <t>IV. Formulación y Ejecución Física-Financiera</t>
  </si>
  <si>
    <t>IV.I - Desempeño financiero</t>
  </si>
  <si>
    <t>Presupuesto Inicial</t>
  </si>
  <si>
    <t>Presupuesto Vigente</t>
  </si>
  <si>
    <t>Presupuesto Ejecutado</t>
  </si>
  <si>
    <t>Porcentaje de Ejecución (ejecutado/vigente)</t>
  </si>
  <si>
    <t>IV.II - Formulación y Ejecución Trimestral de las Metas por Producto</t>
  </si>
  <si>
    <t xml:space="preserve"> Presupuesto Anual </t>
  </si>
  <si>
    <t>Avance</t>
  </si>
  <si>
    <t>Producto</t>
  </si>
  <si>
    <t>Indicador</t>
  </si>
  <si>
    <t>V. Análisis de los Logros y Desviaciones</t>
  </si>
  <si>
    <t>V.I - Información de Logros y Desviaciones por Producto</t>
  </si>
  <si>
    <t xml:space="preserve">Producto: </t>
  </si>
  <si>
    <t xml:space="preserve">Descripción del producto: </t>
  </si>
  <si>
    <t>Logros alcanzados:</t>
  </si>
  <si>
    <t>Causas y justificación del desvío:</t>
  </si>
  <si>
    <r>
      <t xml:space="preserve">VI. </t>
    </r>
    <r>
      <rPr>
        <b/>
        <sz val="11"/>
        <color theme="0"/>
        <rFont val="Century Gothic"/>
        <family val="2"/>
      </rPr>
      <t>Oportunidades de Mejora</t>
    </r>
  </si>
  <si>
    <t xml:space="preserve">VI. I - De acuerdo a los eventos presentados durante la ejecución del producto, ¿qué aspecto puede mejorarse? </t>
  </si>
  <si>
    <t>Subcapítulo</t>
  </si>
  <si>
    <t>Unidad Ejecutora</t>
  </si>
  <si>
    <t>Resultado Asociado:</t>
  </si>
  <si>
    <t>[Mencionar el resultado asociado establecido en el Presupuesto General del Estado y el valor alcanzado al final del periodo]</t>
  </si>
  <si>
    <t>Física
(A)</t>
  </si>
  <si>
    <t>Financiera
(B)</t>
  </si>
  <si>
    <t>[De haber un desvío de lo ejecutado sobre lo programado mayor a un 5%, explicar las causas que dieron origen.]</t>
  </si>
  <si>
    <t>[Registrar las oportunidades de mejora identificadas, como acciones puntuales, especificando las fechas de su realización.]</t>
  </si>
  <si>
    <r>
      <rPr>
        <b/>
        <sz val="10"/>
        <rFont val="Calibri"/>
        <family val="2"/>
      </rPr>
      <t>Nota:</t>
    </r>
    <r>
      <rPr>
        <sz val="10"/>
        <rFont val="Calibri"/>
        <family val="2"/>
      </rPr>
      <t xml:space="preserve"> Las secciones III, IV, V y VI deben ser repetidas, la misma cantidad de programas sustantivos (codificados desde 11 al 95) que tenga la unidad ejecutora</t>
    </r>
  </si>
  <si>
    <t>Física
(C)</t>
  </si>
  <si>
    <t>Financiera
(D)</t>
  </si>
  <si>
    <t>Física 
(E)</t>
  </si>
  <si>
    <t>Financiera 
 (F)</t>
  </si>
  <si>
    <t>Física 
(%)
 G=E/C</t>
  </si>
  <si>
    <t>Financiero 
(%) 
H=F/D</t>
  </si>
  <si>
    <t>Ser la Institución de referencia en el apoyo a la Industria Manufacturera Nacional, reconocida por las políticas que articula e implementa, los programas y proyectos innovadores que ejecuta y la calidad de los servicios que ofrece".</t>
  </si>
  <si>
    <t>Promover el desarrollo de la Industria Manufacturera Dominicana, mediante el diseño, articulación e implementación de políticas que contribuyan, de forma sostenible, a mejorar su competitividad y niveles de innovación, con la finalidad de impulsar el crecimiento económico y contribuir a mejorar el bienestar de la Población</t>
  </si>
  <si>
    <t>DESARROLLO PRODUCTIVO</t>
  </si>
  <si>
    <t>3.5.4</t>
  </si>
  <si>
    <t>Líneas de acción</t>
  </si>
  <si>
    <t>11- Fomento y Desarrollo de la Industria Manufacturera</t>
  </si>
  <si>
    <t xml:space="preserve">En impulsar el sector manufacturero nacional facilitando espacios fisicos en los parques, distritos industriales y zonas francas, facilitar incentivos en la adquisicion de maquinarias , equipos y materias primas . Ser un ente promotor de las exportaciones de los productos nacionales, regular el sector mediante la emision del Resgistro Industrial y la Calificacion Industrial, capacitarlo en temas de innovación, emprendimiento y productividad. Servir de enlace para crear sistemas de vinculación entre los pequeños industriales y los proveedores. </t>
  </si>
  <si>
    <t xml:space="preserve">Industrias manufactureras, emprendedores, inversionistas </t>
  </si>
  <si>
    <t>Dirección y Coordinación</t>
  </si>
  <si>
    <t>soportes</t>
  </si>
  <si>
    <t>Cantidad de espacios físicos comercializados</t>
  </si>
  <si>
    <t>Encadenamiento Productivo y Formación de Clúster</t>
  </si>
  <si>
    <t>Cantidad de asistencias brindadas</t>
  </si>
  <si>
    <t>Incubación y Aceleración de Industrias</t>
  </si>
  <si>
    <t>empresas</t>
  </si>
  <si>
    <t>Programas Productivos</t>
  </si>
  <si>
    <t>sensibilizaciones</t>
  </si>
  <si>
    <t>Programas de Innovación</t>
  </si>
  <si>
    <t>capacitaciones</t>
  </si>
  <si>
    <t>Asesoría y Asistencia Fomento y Desarrollo Industria Manufacturera</t>
  </si>
  <si>
    <t>asistencias</t>
  </si>
  <si>
    <t>Elaboración Registro Industrial</t>
  </si>
  <si>
    <t>registros</t>
  </si>
  <si>
    <t>Calificación Industrial</t>
  </si>
  <si>
    <t>calificaciones</t>
  </si>
  <si>
    <t>Administración, Activos y Pasivos y Transferencias</t>
  </si>
  <si>
    <t>Consiste en todo el personal administrativo y gerencial, los servicios administrativos y básicos necesarios para la operación de la institución, con el objetivo del desarrollo de los diferentes programas.</t>
  </si>
  <si>
    <t>Servicio de Venta y Arrendamiento de Espacios Fisicos</t>
  </si>
  <si>
    <t>Consiste en el personal administrativo, soporte y vigilancia, los servicios administrativos y básicos necesarios para la operación con el objetivo del desarrollo de los diferentes parques, distritos industriales y zonas francas.  Construcciones y remodelaciones de parques y naves industriales.</t>
  </si>
  <si>
    <t>Servicio de Asesoria y Asistencia para el fomento y Desarrollo de la Industria Manufacturera</t>
  </si>
  <si>
    <t xml:space="preserve">Facilitar incentivos en la adquisicion de maquinarias , equipos y materias primas, regular el sector mediante la emision del Resgistro Industrial y la Calificacion Industrial, capacitar en temas de innovación, emprendimiento y productividad, fomento de clústers, incubación, aceleración de empresas. Servir de enlace para crear sistemas de vinculación entre los pequeños industriales y los proveedores. </t>
  </si>
  <si>
    <t>Esta cuenta plasma los desembolsos realizados al Consejo Nacional de Zonas Francas de Exportacion, por la operacion de los parques de Zona Franca.</t>
  </si>
  <si>
    <t>• 3.5.4.1 Mejorar y fortalecer las condiciones de operación para todas las ramas manufactureras, acordes con estándares internacionales, a fin de elevar la eficiencia sistémica del país, ampliar las interrelaciones productivas y generar empleo decente. 
• 3.5.4.2 Apoyar el incremento de la eficiencia y productividad de las empresas manufactureras, incluyendo, entre otros, asesoría en la reorganización de los procesos productivos y adquisición de tecnología, conforme a las mejoras prácticas internacionales.                                                                                  
• 3.5.4.3 Apoyar la integración de complejos productivos que generen economías de aglomeración y encadenamientos en la producción manufacturera (clústeres y parques industriales, entre otros). 
• 3.5.4.5 Apoyar el desarrollo de una cultura de calidad, innovación y exportación en la producción manufacturera nacional.</t>
  </si>
  <si>
    <t>No aplica</t>
  </si>
  <si>
    <t>Estructura productiva sectorial y territorialmente adecuada, integrada competitivamente a la economía global y que aprovecha las oportunidades del mercado local.</t>
  </si>
  <si>
    <t>Desarrollar un sector manufacturero articulador del aparato productivo nacional, ambientalmente sostenible e integrado a los mercados globales con creciente escalamiento en las cadenas de valor</t>
  </si>
  <si>
    <t xml:space="preserve">Presupuesto aprobado:  </t>
  </si>
  <si>
    <t xml:space="preserve">Presupuesto modificado: </t>
  </si>
  <si>
    <t>Total devengado:</t>
  </si>
  <si>
    <t>1. Actualizacion del Sistema de Informacion Finaciera y los procesos contables.                  
2. Imprementacion de un nuevos sistema de Financiero y de contabilidad.</t>
  </si>
  <si>
    <t>1- Se estan desarrollando las diferente actividades propuestas</t>
  </si>
  <si>
    <t>1. Se repararon las naves que estaban deterioradas, y se ofrecieron los servicios a los diferente parques y distritos industriales.                
2.  La construccion de los parque se efectua, mediante aportes del Gobierno Central,  prometido para dichos fines, los cuales han sido presupuestados; y con recursos propios.</t>
  </si>
  <si>
    <t>5006/2024</t>
  </si>
  <si>
    <t>Lineamientos para la Ejecución Presupuestaria 2024 del Gobierno General Nacional</t>
  </si>
  <si>
    <t xml:space="preserve"> Programación Semestral</t>
  </si>
  <si>
    <t>Ejecución Semestral</t>
  </si>
  <si>
    <t>100 %</t>
  </si>
  <si>
    <t>Informe de Evaluación Semestral Julio - Diciembre de las Metas Físicas-Financieras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</si>
</sst>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43" formatCode="_(* #,##0.00_);_(* \(#,##0.00\);_(* &quot;-&quot;??_);_(@_)"/>
    <numFmt numFmtId="164" formatCode="dd/mm/yyyy;@"/>
    <numFmt numFmtId="165" formatCode="[$-10409]#,##0;\-#,##0"/>
    <numFmt numFmtId="166" formatCode="[$-10409]#,##0.00;\-#,##0.00"/>
    <numFmt numFmtId="167" formatCode="[$-10409]0.00%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name val="Calibri"/>
      <family val="2"/>
    </font>
    <font>
      <sz val="8"/>
      <color theme="1"/>
      <name val="Calibri"/>
      <family val="2"/>
      <scheme val="minor"/>
    </font>
    <font>
      <sz val="12"/>
      <color rgb="FF000000"/>
      <name val="Century Gothic"/>
      <family val="2"/>
    </font>
    <font>
      <b/>
      <sz val="11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  <font>
      <sz val="9"/>
      <name val="Calibri"/>
      <family val="2"/>
    </font>
    <font>
      <b/>
      <sz val="11"/>
      <color theme="0"/>
      <name val="Century Gothic"/>
      <family val="2"/>
    </font>
    <font>
      <sz val="10"/>
      <name val="Calibri"/>
      <family val="2"/>
    </font>
    <font>
      <b/>
      <sz val="10"/>
      <name val="Calibri"/>
      <family val="2"/>
    </font>
    <font>
      <i/>
      <sz val="10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9"/>
      <name val="Calibri"/>
      <family val="2"/>
    </font>
    <font>
      <sz val="8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DCE6F1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0.14999847407452621"/>
        <bgColor rgb="FFF5F5F5"/>
      </patternFill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rgb="FFFFFFFF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rgb="FFFFFFFF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rgb="FFFFFFFF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FFFFFF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indexed="64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12">
    <xf numFmtId="0" fontId="0" fillId="0" borderId="0" xfId="0"/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164" fontId="6" fillId="0" borderId="12" xfId="0" applyNumberFormat="1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9" fillId="0" borderId="17" xfId="0" applyFont="1" applyBorder="1" applyAlignment="1">
      <alignment vertical="center"/>
    </xf>
    <xf numFmtId="0" fontId="0" fillId="0" borderId="17" xfId="0" applyBorder="1"/>
    <xf numFmtId="0" fontId="10" fillId="6" borderId="19" xfId="0" applyFont="1" applyFill="1" applyBorder="1" applyAlignment="1">
      <alignment horizontal="center" vertical="center"/>
    </xf>
    <xf numFmtId="0" fontId="10" fillId="0" borderId="19" xfId="0" applyFont="1" applyBorder="1" applyAlignment="1" applyProtection="1">
      <alignment horizontal="center" vertical="center" wrapText="1"/>
      <protection locked="0"/>
    </xf>
    <xf numFmtId="0" fontId="9" fillId="0" borderId="17" xfId="0" applyFont="1" applyBorder="1" applyAlignment="1">
      <alignment vertical="center" wrapText="1"/>
    </xf>
    <xf numFmtId="0" fontId="16" fillId="8" borderId="30" xfId="0" applyFont="1" applyFill="1" applyBorder="1" applyAlignment="1">
      <alignment horizontal="center" vertical="center" wrapText="1" readingOrder="1"/>
    </xf>
    <xf numFmtId="0" fontId="16" fillId="8" borderId="31" xfId="0" applyFont="1" applyFill="1" applyBorder="1" applyAlignment="1">
      <alignment horizontal="center" vertical="center" wrapText="1" readingOrder="1"/>
    </xf>
    <xf numFmtId="0" fontId="16" fillId="8" borderId="32" xfId="0" applyFont="1" applyFill="1" applyBorder="1" applyAlignment="1">
      <alignment horizontal="center" vertical="center" wrapText="1" readingOrder="1"/>
    </xf>
    <xf numFmtId="166" fontId="17" fillId="0" borderId="28" xfId="0" applyNumberFormat="1" applyFont="1" applyBorder="1" applyAlignment="1" applyProtection="1">
      <alignment horizontal="center" vertical="center" wrapText="1" readingOrder="1"/>
      <protection locked="0"/>
    </xf>
    <xf numFmtId="10" fontId="17" fillId="7" borderId="28" xfId="2" applyNumberFormat="1" applyFont="1" applyFill="1" applyBorder="1" applyAlignment="1" applyProtection="1">
      <alignment horizontal="center" vertical="center" wrapText="1" readingOrder="1"/>
      <protection locked="0"/>
    </xf>
    <xf numFmtId="167" fontId="17" fillId="7" borderId="25" xfId="0" applyNumberFormat="1" applyFont="1" applyFill="1" applyBorder="1" applyAlignment="1" applyProtection="1">
      <alignment horizontal="center" vertical="center" wrapText="1" readingOrder="1"/>
      <protection locked="0"/>
    </xf>
    <xf numFmtId="0" fontId="17" fillId="0" borderId="33" xfId="0" applyFont="1" applyBorder="1" applyAlignment="1" applyProtection="1">
      <alignment vertical="top" wrapText="1"/>
      <protection locked="0"/>
    </xf>
    <xf numFmtId="0" fontId="17" fillId="0" borderId="34" xfId="0" applyFont="1" applyBorder="1" applyAlignment="1" applyProtection="1">
      <alignment vertical="top" wrapText="1"/>
      <protection locked="0"/>
    </xf>
    <xf numFmtId="165" fontId="17" fillId="0" borderId="34" xfId="0" applyNumberFormat="1" applyFont="1" applyBorder="1" applyAlignment="1" applyProtection="1">
      <alignment horizontal="center" vertical="center" wrapText="1" readingOrder="1"/>
      <protection locked="0"/>
    </xf>
    <xf numFmtId="166" fontId="17" fillId="0" borderId="34" xfId="0" applyNumberFormat="1" applyFont="1" applyBorder="1" applyAlignment="1" applyProtection="1">
      <alignment horizontal="center" vertical="center" wrapText="1" readingOrder="1"/>
      <protection locked="0"/>
    </xf>
    <xf numFmtId="165" fontId="17" fillId="0" borderId="34" xfId="0" applyNumberFormat="1" applyFont="1" applyBorder="1" applyAlignment="1" applyProtection="1">
      <alignment horizontal="center" vertical="center" wrapText="1"/>
      <protection locked="0"/>
    </xf>
    <xf numFmtId="0" fontId="9" fillId="0" borderId="17" xfId="0" applyFont="1" applyBorder="1" applyAlignment="1" applyProtection="1">
      <alignment vertical="center" wrapText="1"/>
      <protection locked="0"/>
    </xf>
    <xf numFmtId="0" fontId="3" fillId="9" borderId="1" xfId="0" applyFont="1" applyFill="1" applyBorder="1" applyAlignment="1">
      <alignment vertical="top" wrapText="1"/>
    </xf>
    <xf numFmtId="0" fontId="3" fillId="9" borderId="5" xfId="0" applyFont="1" applyFill="1" applyBorder="1" applyAlignment="1">
      <alignment vertical="top" wrapText="1"/>
    </xf>
    <xf numFmtId="0" fontId="3" fillId="9" borderId="9" xfId="0" applyFont="1" applyFill="1" applyBorder="1" applyAlignment="1">
      <alignment vertical="top" wrapText="1"/>
    </xf>
    <xf numFmtId="0" fontId="2" fillId="0" borderId="17" xfId="0" applyFont="1" applyBorder="1"/>
    <xf numFmtId="0" fontId="10" fillId="6" borderId="19" xfId="0" applyFont="1" applyFill="1" applyBorder="1" applyAlignment="1">
      <alignment horizontal="center" vertical="center" wrapText="1"/>
    </xf>
    <xf numFmtId="0" fontId="17" fillId="0" borderId="24" xfId="0" applyFont="1" applyBorder="1" applyAlignment="1" applyProtection="1">
      <alignment vertical="top" wrapText="1"/>
      <protection locked="0"/>
    </xf>
    <xf numFmtId="0" fontId="17" fillId="0" borderId="28" xfId="0" applyFont="1" applyBorder="1" applyAlignment="1" applyProtection="1">
      <alignment vertical="top" wrapText="1"/>
      <protection locked="0"/>
    </xf>
    <xf numFmtId="0" fontId="9" fillId="0" borderId="41" xfId="0" applyFont="1" applyBorder="1" applyAlignment="1" applyProtection="1">
      <alignment vertical="center" wrapText="1"/>
      <protection locked="0"/>
    </xf>
    <xf numFmtId="0" fontId="9" fillId="0" borderId="35" xfId="0" applyFont="1" applyBorder="1" applyAlignment="1" applyProtection="1">
      <alignment vertical="center" wrapText="1"/>
      <protection locked="0"/>
    </xf>
    <xf numFmtId="166" fontId="24" fillId="0" borderId="34" xfId="0" applyNumberFormat="1" applyFont="1" applyBorder="1" applyAlignment="1" applyProtection="1">
      <alignment horizontal="center" vertical="center" wrapText="1" readingOrder="1"/>
      <protection locked="0"/>
    </xf>
    <xf numFmtId="0" fontId="22" fillId="0" borderId="0" xfId="0" applyFont="1" applyAlignment="1" applyProtection="1">
      <alignment horizontal="left" vertical="center" wrapText="1"/>
      <protection locked="0"/>
    </xf>
    <xf numFmtId="0" fontId="22" fillId="0" borderId="18" xfId="0" applyFont="1" applyBorder="1" applyAlignment="1" applyProtection="1">
      <alignment horizontal="left" vertical="center" wrapText="1"/>
      <protection locked="0"/>
    </xf>
    <xf numFmtId="43" fontId="25" fillId="0" borderId="18" xfId="0" applyNumberFormat="1" applyFont="1" applyBorder="1" applyAlignment="1">
      <alignment vertical="center"/>
    </xf>
    <xf numFmtId="9" fontId="17" fillId="0" borderId="28" xfId="2" applyFont="1" applyBorder="1" applyAlignment="1" applyProtection="1">
      <alignment horizontal="center" vertical="center" wrapText="1" readingOrder="1"/>
      <protection locked="0"/>
    </xf>
    <xf numFmtId="49" fontId="17" fillId="0" borderId="28" xfId="0" applyNumberFormat="1" applyFont="1" applyBorder="1" applyAlignment="1" applyProtection="1">
      <alignment horizontal="center" vertical="center" wrapText="1" readingOrder="1"/>
      <protection locked="0"/>
    </xf>
    <xf numFmtId="0" fontId="7" fillId="4" borderId="17" xfId="0" applyFont="1" applyFill="1" applyBorder="1" applyAlignment="1">
      <alignment horizontal="left" vertical="center"/>
    </xf>
    <xf numFmtId="0" fontId="7" fillId="4" borderId="0" xfId="0" applyFont="1" applyFill="1" applyAlignment="1">
      <alignment horizontal="left" vertical="center"/>
    </xf>
    <xf numFmtId="0" fontId="7" fillId="4" borderId="18" xfId="0" applyFont="1" applyFill="1" applyBorder="1" applyAlignment="1">
      <alignment horizontal="left" vertical="center"/>
    </xf>
    <xf numFmtId="0" fontId="8" fillId="5" borderId="17" xfId="0" applyFont="1" applyFill="1" applyBorder="1" applyAlignment="1">
      <alignment horizontal="left" vertical="center" wrapText="1"/>
    </xf>
    <xf numFmtId="0" fontId="8" fillId="5" borderId="0" xfId="0" applyFont="1" applyFill="1" applyAlignment="1">
      <alignment horizontal="left" vertical="center" wrapText="1"/>
    </xf>
    <xf numFmtId="0" fontId="8" fillId="5" borderId="18" xfId="0" applyFont="1" applyFill="1" applyBorder="1" applyAlignment="1">
      <alignment horizontal="left" vertical="center" wrapText="1"/>
    </xf>
    <xf numFmtId="0" fontId="22" fillId="0" borderId="35" xfId="0" applyFont="1" applyBorder="1" applyAlignment="1" applyProtection="1">
      <alignment horizontal="left" vertical="center" wrapText="1"/>
      <protection locked="0"/>
    </xf>
    <xf numFmtId="0" fontId="22" fillId="0" borderId="36" xfId="0" applyFont="1" applyBorder="1" applyAlignment="1" applyProtection="1">
      <alignment horizontal="left" vertical="center" wrapText="1"/>
      <protection locked="0"/>
    </xf>
    <xf numFmtId="0" fontId="22" fillId="0" borderId="37" xfId="0" applyFont="1" applyBorder="1" applyAlignment="1" applyProtection="1">
      <alignment horizontal="left" vertical="center" wrapText="1"/>
      <protection locked="0"/>
    </xf>
    <xf numFmtId="0" fontId="23" fillId="0" borderId="39" xfId="0" applyFont="1" applyBorder="1" applyAlignment="1" applyProtection="1">
      <alignment horizontal="left" vertical="center" wrapText="1"/>
      <protection locked="0"/>
    </xf>
    <xf numFmtId="0" fontId="23" fillId="0" borderId="40" xfId="0" applyFont="1" applyBorder="1" applyAlignment="1" applyProtection="1">
      <alignment horizontal="left" vertical="center" wrapText="1"/>
      <protection locked="0"/>
    </xf>
    <xf numFmtId="0" fontId="22" fillId="0" borderId="0" xfId="0" applyFont="1" applyAlignment="1" applyProtection="1">
      <alignment horizontal="left" vertical="center" wrapText="1"/>
      <protection locked="0"/>
    </xf>
    <xf numFmtId="0" fontId="22" fillId="0" borderId="18" xfId="0" applyFont="1" applyBorder="1" applyAlignment="1" applyProtection="1">
      <alignment horizontal="left" vertical="center" wrapText="1"/>
      <protection locked="0"/>
    </xf>
    <xf numFmtId="39" fontId="11" fillId="0" borderId="27" xfId="1" applyNumberFormat="1" applyFont="1" applyFill="1" applyBorder="1" applyAlignment="1" applyProtection="1">
      <alignment horizontal="center" vertical="center" wrapText="1" readingOrder="1"/>
      <protection locked="0"/>
    </xf>
    <xf numFmtId="39" fontId="11" fillId="0" borderId="28" xfId="1" applyNumberFormat="1" applyFont="1" applyFill="1" applyBorder="1" applyAlignment="1" applyProtection="1">
      <alignment horizontal="center" vertical="center" wrapText="1" readingOrder="1"/>
      <protection locked="0"/>
    </xf>
    <xf numFmtId="39" fontId="11" fillId="0" borderId="25" xfId="1" applyNumberFormat="1" applyFont="1" applyFill="1" applyBorder="1" applyAlignment="1" applyProtection="1">
      <alignment horizontal="center" vertical="center" wrapText="1" readingOrder="1"/>
      <protection locked="0"/>
    </xf>
    <xf numFmtId="39" fontId="11" fillId="0" borderId="38" xfId="1" applyNumberFormat="1" applyFont="1" applyFill="1" applyBorder="1" applyAlignment="1" applyProtection="1">
      <alignment horizontal="center" vertical="center" wrapText="1" readingOrder="1"/>
      <protection locked="0"/>
    </xf>
    <xf numFmtId="39" fontId="11" fillId="0" borderId="24" xfId="1" applyNumberFormat="1" applyFont="1" applyFill="1" applyBorder="1" applyAlignment="1" applyProtection="1">
      <alignment horizontal="center" vertical="center" wrapText="1" readingOrder="1"/>
      <protection locked="0"/>
    </xf>
    <xf numFmtId="10" fontId="11" fillId="7" borderId="28" xfId="2" applyNumberFormat="1" applyFont="1" applyFill="1" applyBorder="1" applyAlignment="1" applyProtection="1">
      <alignment horizontal="center" vertical="center" wrapText="1" readingOrder="1"/>
    </xf>
    <xf numFmtId="10" fontId="11" fillId="7" borderId="29" xfId="2" applyNumberFormat="1" applyFont="1" applyFill="1" applyBorder="1" applyAlignment="1" applyProtection="1">
      <alignment horizontal="center" vertical="center" wrapText="1" readingOrder="1"/>
    </xf>
    <xf numFmtId="0" fontId="8" fillId="5" borderId="17" xfId="0" applyFont="1" applyFill="1" applyBorder="1" applyAlignment="1">
      <alignment horizontal="left" vertical="center"/>
    </xf>
    <xf numFmtId="0" fontId="8" fillId="5" borderId="0" xfId="0" applyFont="1" applyFill="1" applyAlignment="1">
      <alignment horizontal="left" vertical="center"/>
    </xf>
    <xf numFmtId="0" fontId="8" fillId="5" borderId="18" xfId="0" applyFont="1" applyFill="1" applyBorder="1" applyAlignment="1">
      <alignment horizontal="left" vertical="center"/>
    </xf>
    <xf numFmtId="0" fontId="15" fillId="8" borderId="28" xfId="0" applyFont="1" applyFill="1" applyBorder="1" applyAlignment="1">
      <alignment horizontal="center" vertical="center" wrapText="1" readingOrder="1"/>
    </xf>
    <xf numFmtId="0" fontId="11" fillId="6" borderId="28" xfId="0" applyFont="1" applyFill="1" applyBorder="1" applyAlignment="1">
      <alignment vertical="top" wrapText="1"/>
    </xf>
    <xf numFmtId="0" fontId="11" fillId="6" borderId="29" xfId="0" applyFont="1" applyFill="1" applyBorder="1" applyAlignment="1">
      <alignment vertical="top" wrapText="1"/>
    </xf>
    <xf numFmtId="0" fontId="14" fillId="6" borderId="23" xfId="0" applyFont="1" applyFill="1" applyBorder="1" applyAlignment="1">
      <alignment horizontal="center" vertical="center" wrapText="1" readingOrder="1"/>
    </xf>
    <xf numFmtId="0" fontId="14" fillId="6" borderId="24" xfId="0" applyFont="1" applyFill="1" applyBorder="1" applyAlignment="1">
      <alignment horizontal="center" vertical="center" wrapText="1" readingOrder="1"/>
    </xf>
    <xf numFmtId="0" fontId="14" fillId="6" borderId="25" xfId="0" applyFont="1" applyFill="1" applyBorder="1" applyAlignment="1">
      <alignment horizontal="center" vertical="center" wrapText="1" readingOrder="1"/>
    </xf>
    <xf numFmtId="0" fontId="14" fillId="6" borderId="38" xfId="0" applyFont="1" applyFill="1" applyBorder="1" applyAlignment="1">
      <alignment horizontal="center" vertical="center" wrapText="1" readingOrder="1"/>
    </xf>
    <xf numFmtId="0" fontId="14" fillId="6" borderId="26" xfId="0" applyFont="1" applyFill="1" applyBorder="1" applyAlignment="1">
      <alignment horizontal="center" vertical="center" wrapText="1" readingOrder="1"/>
    </xf>
    <xf numFmtId="0" fontId="8" fillId="6" borderId="22" xfId="0" applyFont="1" applyFill="1" applyBorder="1" applyAlignment="1">
      <alignment horizontal="center" vertical="center" wrapText="1"/>
    </xf>
    <xf numFmtId="0" fontId="10" fillId="6" borderId="22" xfId="0" applyFont="1" applyFill="1" applyBorder="1" applyAlignment="1">
      <alignment horizontal="left" vertical="center" wrapText="1"/>
    </xf>
    <xf numFmtId="0" fontId="12" fillId="6" borderId="19" xfId="0" applyFont="1" applyFill="1" applyBorder="1" applyAlignment="1">
      <alignment horizontal="left" vertical="center" wrapText="1"/>
    </xf>
    <xf numFmtId="0" fontId="12" fillId="6" borderId="20" xfId="0" applyFont="1" applyFill="1" applyBorder="1" applyAlignment="1">
      <alignment horizontal="left" vertical="center" wrapText="1"/>
    </xf>
    <xf numFmtId="0" fontId="12" fillId="6" borderId="21" xfId="0" applyFont="1" applyFill="1" applyBorder="1" applyAlignment="1">
      <alignment horizontal="left" vertical="center" wrapText="1"/>
    </xf>
    <xf numFmtId="0" fontId="9" fillId="9" borderId="17" xfId="0" applyFont="1" applyFill="1" applyBorder="1" applyAlignment="1">
      <alignment horizontal="center" vertical="center"/>
    </xf>
    <xf numFmtId="0" fontId="0" fillId="0" borderId="41" xfId="0" applyBorder="1" applyAlignment="1" applyProtection="1">
      <alignment horizontal="left" vertical="center" wrapText="1" readingOrder="1"/>
      <protection locked="0"/>
    </xf>
    <xf numFmtId="0" fontId="0" fillId="0" borderId="39" xfId="0" applyBorder="1" applyAlignment="1" applyProtection="1">
      <alignment horizontal="left" vertical="center" wrapText="1" readingOrder="1"/>
      <protection locked="0"/>
    </xf>
    <xf numFmtId="0" fontId="0" fillId="0" borderId="40" xfId="0" applyBorder="1" applyAlignment="1" applyProtection="1">
      <alignment horizontal="left" vertical="center" wrapText="1" readingOrder="1"/>
      <protection locked="0"/>
    </xf>
    <xf numFmtId="0" fontId="0" fillId="0" borderId="17" xfId="0" applyBorder="1" applyAlignment="1" applyProtection="1">
      <alignment horizontal="left" vertical="center" wrapText="1" readingOrder="1"/>
      <protection locked="0"/>
    </xf>
    <xf numFmtId="0" fontId="0" fillId="0" borderId="0" xfId="0" applyAlignment="1" applyProtection="1">
      <alignment horizontal="left" vertical="center" wrapText="1" readingOrder="1"/>
      <protection locked="0"/>
    </xf>
    <xf numFmtId="0" fontId="0" fillId="0" borderId="18" xfId="0" applyBorder="1" applyAlignment="1" applyProtection="1">
      <alignment horizontal="left" vertical="center" wrapText="1" readingOrder="1"/>
      <protection locked="0"/>
    </xf>
    <xf numFmtId="0" fontId="0" fillId="0" borderId="35" xfId="0" applyBorder="1" applyAlignment="1" applyProtection="1">
      <alignment horizontal="left" vertical="center" wrapText="1" readingOrder="1"/>
      <protection locked="0"/>
    </xf>
    <xf numFmtId="0" fontId="0" fillId="0" borderId="36" xfId="0" applyBorder="1" applyAlignment="1" applyProtection="1">
      <alignment horizontal="left" vertical="center" wrapText="1" readingOrder="1"/>
      <protection locked="0"/>
    </xf>
    <xf numFmtId="0" fontId="0" fillId="0" borderId="37" xfId="0" applyBorder="1" applyAlignment="1" applyProtection="1">
      <alignment horizontal="left" vertical="center" wrapText="1" readingOrder="1"/>
      <protection locked="0"/>
    </xf>
    <xf numFmtId="49" fontId="21" fillId="0" borderId="19" xfId="0" quotePrefix="1" applyNumberFormat="1" applyFont="1" applyBorder="1" applyAlignment="1" applyProtection="1">
      <alignment horizontal="left" vertical="center" wrapText="1"/>
      <protection locked="0"/>
    </xf>
    <xf numFmtId="49" fontId="21" fillId="0" borderId="20" xfId="0" quotePrefix="1" applyNumberFormat="1" applyFont="1" applyBorder="1" applyAlignment="1" applyProtection="1">
      <alignment horizontal="left" vertical="center" wrapText="1"/>
      <protection locked="0"/>
    </xf>
    <xf numFmtId="49" fontId="21" fillId="0" borderId="21" xfId="0" quotePrefix="1" applyNumberFormat="1" applyFont="1" applyBorder="1" applyAlignment="1" applyProtection="1">
      <alignment horizontal="left" vertical="center" wrapText="1"/>
      <protection locked="0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16" xfId="0" applyBorder="1" applyAlignment="1">
      <alignment horizontal="center"/>
    </xf>
    <xf numFmtId="0" fontId="0" fillId="3" borderId="17" xfId="0" applyFill="1" applyBorder="1" applyAlignment="1">
      <alignment horizontal="center"/>
    </xf>
    <xf numFmtId="0" fontId="0" fillId="3" borderId="0" xfId="0" applyFill="1" applyAlignment="1">
      <alignment horizontal="center"/>
    </xf>
    <xf numFmtId="0" fontId="0" fillId="3" borderId="18" xfId="0" applyFill="1" applyBorder="1" applyAlignment="1">
      <alignment horizontal="center"/>
    </xf>
    <xf numFmtId="49" fontId="21" fillId="0" borderId="19" xfId="0" quotePrefix="1" applyNumberFormat="1" applyFont="1" applyBorder="1" applyAlignment="1" applyProtection="1">
      <alignment horizontal="center" vertical="center" wrapText="1"/>
      <protection locked="0"/>
    </xf>
    <xf numFmtId="49" fontId="21" fillId="0" borderId="20" xfId="0" quotePrefix="1" applyNumberFormat="1" applyFont="1" applyBorder="1" applyAlignment="1" applyProtection="1">
      <alignment horizontal="center" vertical="center" wrapText="1"/>
      <protection locked="0"/>
    </xf>
    <xf numFmtId="49" fontId="21" fillId="0" borderId="21" xfId="0" quotePrefix="1" applyNumberFormat="1" applyFont="1" applyBorder="1" applyAlignment="1" applyProtection="1">
      <alignment horizontal="center" vertical="center" wrapText="1"/>
      <protection locked="0"/>
    </xf>
    <xf numFmtId="0" fontId="0" fillId="9" borderId="0" xfId="0" applyFill="1" applyProtection="1">
      <protection locked="0"/>
    </xf>
    <xf numFmtId="0" fontId="0" fillId="9" borderId="0" xfId="0" applyFill="1"/>
    <xf numFmtId="0" fontId="11" fillId="9" borderId="0" xfId="0" applyFont="1" applyFill="1" applyProtection="1">
      <protection locked="0"/>
    </xf>
    <xf numFmtId="0" fontId="22" fillId="9" borderId="0" xfId="0" applyFont="1" applyFill="1" applyAlignment="1" applyProtection="1">
      <alignment horizontal="left" vertical="center" wrapText="1"/>
      <protection locked="0"/>
    </xf>
    <xf numFmtId="0" fontId="19" fillId="9" borderId="0" xfId="0" applyFont="1" applyFill="1" applyAlignment="1">
      <alignment horizontal="left" vertical="center" wrapText="1"/>
    </xf>
    <xf numFmtId="0" fontId="2" fillId="9" borderId="22" xfId="0" applyFont="1" applyFill="1" applyBorder="1" applyAlignment="1">
      <alignment vertical="top"/>
    </xf>
    <xf numFmtId="166" fontId="19" fillId="9" borderId="22" xfId="0" applyNumberFormat="1" applyFont="1" applyFill="1" applyBorder="1" applyAlignment="1" applyProtection="1">
      <alignment horizontal="center" vertical="center" wrapText="1" readingOrder="1"/>
      <protection locked="0"/>
    </xf>
  </cellXfs>
  <cellStyles count="3">
    <cellStyle name="Millares" xfId="1" builtinId="3"/>
    <cellStyle name="Normal" xfId="0" builtinId="0"/>
    <cellStyle name="Porcentaje" xfId="2" builtinId="5"/>
  </cellStyles>
  <dxfs count="15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7" formatCode="[$-10409]0.00%"/>
      <fill>
        <patternFill patternType="solid">
          <fgColor indexed="64"/>
          <bgColor theme="6" tint="0.79998168889431442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/>
        <top style="thin">
          <color theme="0" tint="-0.34998626667073579"/>
        </top>
        <bottom style="thin">
          <color theme="0" tint="-0.34998626667073579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4" formatCode="0.00%"/>
      <fill>
        <patternFill patternType="solid">
          <fgColor indexed="64"/>
          <bgColor theme="6" tint="0.79998168889431442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6" formatCode="[$-10409]#,##0.00;\-#,##0.00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6" formatCode="[$-10409]#,##0.00;\-#,##0.00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scheme val="none"/>
      </font>
      <numFmt numFmtId="166" formatCode="[$-10409]#,##0.00;\-#,##0.00"/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scheme val="none"/>
      </font>
      <numFmt numFmtId="166" formatCode="[$-10409]#,##0.00;\-#,##0.00"/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6" formatCode="[$-10409]#,##0.00;\-#,##0.00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165" formatCode="[$-10409]#,##0;\-#,##0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/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  <border diagonalUp="0" diagonalDown="0">
        <left style="thin">
          <color theme="0" tint="-0.34998626667073579"/>
        </left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  <vertical/>
        <horizontal/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general" vertical="top" textRotation="0" wrapText="1" indent="0" justifyLastLine="0" shrinkToFit="0" readingOrder="0"/>
      <border diagonalUp="0" diagonalDown="0">
        <left/>
        <right style="thin">
          <color theme="0" tint="-0.34998626667073579"/>
        </right>
        <top style="thin">
          <color theme="0" tint="-0.34998626667073579"/>
        </top>
        <bottom style="thin">
          <color theme="0" tint="-0.34998626667073579"/>
        </bottom>
        <vertical/>
        <horizontal/>
      </border>
      <protection locked="0" hidden="0"/>
    </dxf>
    <dxf>
      <border outline="0">
        <top style="thin">
          <color rgb="FFA6A6A6"/>
        </top>
      </border>
    </dxf>
    <dxf>
      <border outline="0">
        <left style="thin">
          <color rgb="FF000000"/>
        </left>
        <right style="thin">
          <color rgb="FF000000"/>
        </right>
        <top style="thin">
          <color rgb="FFA6A6A6"/>
        </top>
        <bottom style="thin">
          <color rgb="FFA6A6A6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scheme val="none"/>
      </font>
      <numFmt numFmtId="0" formatCode="General"/>
      <fill>
        <patternFill patternType="none">
          <fgColor rgb="FF000000"/>
          <bgColor rgb="FFFFFFFF"/>
        </patternFill>
      </fill>
      <alignment horizontal="center" vertical="center" textRotation="0" wrapText="1" indent="0" justifyLastLine="0" shrinkToFit="0" readingOrder="1"/>
      <protection locked="0" hidden="0"/>
    </dxf>
    <dxf>
      <border outline="0">
        <bottom style="thin">
          <color rgb="FFA6A6A6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Calibri"/>
        <scheme val="none"/>
      </font>
      <numFmt numFmtId="0" formatCode="General"/>
      <fill>
        <patternFill patternType="solid">
          <fgColor rgb="FFF5F5F5"/>
          <bgColor theme="0" tint="-0.14999847407452621"/>
        </patternFill>
      </fill>
      <alignment horizontal="center" vertical="center" textRotation="0" wrapText="1" indent="0" justifyLastLine="0" shrinkToFit="0" readingOrder="1"/>
      <border diagonalUp="0" diagonalDown="0">
        <left style="thin">
          <color theme="0" tint="-0.34998626667073579"/>
        </left>
        <right style="thin">
          <color theme="0" tint="-0.34998626667073579"/>
        </right>
        <top/>
        <bottom/>
      </border>
      <protection locked="1" hidden="0"/>
    </dxf>
  </dxfs>
  <tableStyles count="1" defaultTableStyle="TableStyleMedium2" defaultPivotStyle="PivotStyleLight16">
    <tableStyle name="Estilo de tabla 1" pivot="0" count="0" xr9:uid="{2EBA2770-EEE0-46A7-BDE0-A04EAFE33DCD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86361</xdr:colOff>
      <xdr:row>0</xdr:row>
      <xdr:rowOff>1</xdr:rowOff>
    </xdr:from>
    <xdr:ext cx="1367789" cy="808496"/>
    <xdr:pic>
      <xdr:nvPicPr>
        <xdr:cNvPr id="2" name="Imagen 1">
          <a:extLst>
            <a:ext uri="{FF2B5EF4-FFF2-40B4-BE49-F238E27FC236}">
              <a16:creationId xmlns:a16="http://schemas.microsoft.com/office/drawing/2014/main" id="{CC886736-3869-40DA-ACE0-E91865661F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2561" y="1"/>
          <a:ext cx="1367789" cy="808496"/>
        </a:xfrm>
        <a:prstGeom prst="rect">
          <a:avLst/>
        </a:prstGeom>
      </xdr:spPr>
    </xdr:pic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1EC54891-2EDB-4FC0-B09B-013013418FFD}" name="Tabla132" displayName="Tabla132" ref="B31:K43" totalsRowShown="0" headerRowDxfId="14" dataDxfId="12" headerRowBorderDxfId="13" tableBorderDxfId="11" totalsRowBorderDxfId="10">
  <autoFilter ref="B31:K43" xr:uid="{729C141F-E46E-4045-97F9-5386819ECC6C}"/>
  <tableColumns count="10">
    <tableColumn id="1" xr3:uid="{98698C1B-9370-454C-BE2C-0856A1FA3DCC}" name="Producto" dataDxfId="9"/>
    <tableColumn id="2" xr3:uid="{8E82E8D2-AB04-4C0A-AFA0-7C6A9184CF7D}" name="Indicador" dataDxfId="8"/>
    <tableColumn id="3" xr3:uid="{5B84E527-2D18-45A1-8F6B-227D917DD793}" name="Física_x000a_(A)" dataDxfId="7"/>
    <tableColumn id="4" xr3:uid="{BCED2A51-CCE6-48B5-B6D9-DE1897F5252B}" name="Financiera_x000a_(B)" dataDxfId="6"/>
    <tableColumn id="9" xr3:uid="{17164F70-970E-49FC-99A7-D9E1704F9F8A}" name="Física_x000a_(C)" dataDxfId="5"/>
    <tableColumn id="10" xr3:uid="{33C44DA8-DA73-4DED-81B2-AE1BB8745478}" name="Financiera_x000a_(D)" dataDxfId="4"/>
    <tableColumn id="5" xr3:uid="{74F94D57-2775-40DE-B62A-61143AADE3FA}" name="Física _x000a_(E)" dataDxfId="3"/>
    <tableColumn id="6" xr3:uid="{ECF6A820-A787-4863-BCF8-E41B27828F92}" name="Financiera _x000a_ (F)" dataDxfId="2"/>
    <tableColumn id="7" xr3:uid="{4B87E0AE-30E7-4A84-9AFB-ED58B13F7A3C}" name="Física _x000a_(%)_x000a_ G=E/C" dataDxfId="1" dataCellStyle="Porcentaje"/>
    <tableColumn id="8" xr3:uid="{56AE03C8-776A-4BD1-B542-60A5B5B47E88}" name="Financiero _x000a_(%) _x000a_H=F/D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52917A-DBEC-4AAD-BDA3-8C846E0806B1}">
  <dimension ref="B1:L79"/>
  <sheetViews>
    <sheetView tabSelected="1" view="pageBreakPreview" topLeftCell="A61" zoomScaleNormal="100" zoomScaleSheetLayoutView="100" workbookViewId="0">
      <selection activeCell="M28" sqref="M1:M1048576"/>
    </sheetView>
  </sheetViews>
  <sheetFormatPr baseColWidth="10" defaultRowHeight="15" x14ac:dyDescent="0.25"/>
  <cols>
    <col min="1" max="1" width="1.140625" style="106" customWidth="1"/>
    <col min="2" max="2" width="23" style="107" customWidth="1"/>
    <col min="3" max="3" width="14.5703125" style="107" customWidth="1"/>
    <col min="4" max="10" width="12.7109375" style="107" customWidth="1"/>
    <col min="11" max="11" width="10.42578125" style="107" customWidth="1"/>
    <col min="12" max="12" width="11.42578125" style="107"/>
    <col min="13" max="16384" width="11.42578125" style="106"/>
  </cols>
  <sheetData>
    <row r="1" spans="2:12" ht="21.75" thickBot="1" x14ac:dyDescent="0.3">
      <c r="B1" s="22"/>
      <c r="C1" s="86" t="s">
        <v>100</v>
      </c>
      <c r="D1" s="87"/>
      <c r="E1" s="87"/>
      <c r="F1" s="87"/>
      <c r="G1" s="87"/>
      <c r="H1" s="87"/>
      <c r="I1" s="87"/>
      <c r="J1" s="87"/>
      <c r="K1" s="88"/>
      <c r="L1" s="105"/>
    </row>
    <row r="2" spans="2:12" ht="21.75" thickBot="1" x14ac:dyDescent="0.3">
      <c r="B2" s="23"/>
      <c r="C2" s="89" t="s">
        <v>0</v>
      </c>
      <c r="D2" s="90"/>
      <c r="E2" s="89" t="s">
        <v>1</v>
      </c>
      <c r="F2" s="90"/>
      <c r="G2" s="90"/>
      <c r="H2" s="90"/>
      <c r="I2" s="91"/>
      <c r="J2" s="1" t="s">
        <v>2</v>
      </c>
      <c r="K2" s="2" t="s">
        <v>3</v>
      </c>
      <c r="L2" s="105"/>
    </row>
    <row r="3" spans="2:12" ht="21.75" thickBot="1" x14ac:dyDescent="0.3">
      <c r="B3" s="24"/>
      <c r="C3" s="92" t="s">
        <v>4</v>
      </c>
      <c r="D3" s="93"/>
      <c r="E3" s="92" t="s">
        <v>96</v>
      </c>
      <c r="F3" s="93"/>
      <c r="G3" s="93"/>
      <c r="H3" s="93"/>
      <c r="I3" s="94"/>
      <c r="J3" s="3" t="s">
        <v>5</v>
      </c>
      <c r="K3" s="4">
        <v>0</v>
      </c>
      <c r="L3" s="105"/>
    </row>
    <row r="4" spans="2:12" x14ac:dyDescent="0.25">
      <c r="B4" s="95"/>
      <c r="C4" s="96"/>
      <c r="D4" s="96"/>
      <c r="E4" s="97"/>
      <c r="F4" s="97"/>
      <c r="G4" s="97"/>
      <c r="H4" s="97"/>
      <c r="I4" s="97"/>
      <c r="J4" s="96"/>
      <c r="K4" s="98"/>
      <c r="L4" s="105"/>
    </row>
    <row r="5" spans="2:12" ht="3" customHeight="1" x14ac:dyDescent="0.25">
      <c r="B5" s="99"/>
      <c r="C5" s="100"/>
      <c r="D5" s="100"/>
      <c r="E5" s="100"/>
      <c r="F5" s="100"/>
      <c r="G5" s="100"/>
      <c r="H5" s="100"/>
      <c r="I5" s="100"/>
      <c r="J5" s="100"/>
      <c r="K5" s="101"/>
      <c r="L5" s="105"/>
    </row>
    <row r="6" spans="2:12" ht="15.75" x14ac:dyDescent="0.25">
      <c r="B6" s="37" t="s">
        <v>6</v>
      </c>
      <c r="C6" s="38"/>
      <c r="D6" s="38"/>
      <c r="E6" s="38"/>
      <c r="F6" s="38"/>
      <c r="G6" s="38"/>
      <c r="H6" s="38"/>
      <c r="I6" s="38"/>
      <c r="J6" s="38"/>
      <c r="K6" s="39"/>
      <c r="L6" s="105"/>
    </row>
    <row r="7" spans="2:12" ht="15.75" x14ac:dyDescent="0.25">
      <c r="B7" s="57" t="s">
        <v>7</v>
      </c>
      <c r="C7" s="58"/>
      <c r="D7" s="58"/>
      <c r="E7" s="58"/>
      <c r="F7" s="58"/>
      <c r="G7" s="58"/>
      <c r="H7" s="58"/>
      <c r="I7" s="58"/>
      <c r="J7" s="58"/>
      <c r="K7" s="59"/>
      <c r="L7" s="105"/>
    </row>
    <row r="8" spans="2:12" x14ac:dyDescent="0.25">
      <c r="B8" s="5" t="s">
        <v>8</v>
      </c>
      <c r="C8" s="102" t="s">
        <v>95</v>
      </c>
      <c r="D8" s="103"/>
      <c r="E8" s="103"/>
      <c r="F8" s="103"/>
      <c r="G8" s="103"/>
      <c r="H8" s="103"/>
      <c r="I8" s="103"/>
      <c r="J8" s="103"/>
      <c r="K8" s="104"/>
      <c r="L8" s="105"/>
    </row>
    <row r="9" spans="2:12" ht="15" customHeight="1" x14ac:dyDescent="0.25">
      <c r="B9" s="25" t="s">
        <v>38</v>
      </c>
      <c r="C9" s="83" t="s">
        <v>86</v>
      </c>
      <c r="D9" s="84"/>
      <c r="E9" s="84"/>
      <c r="F9" s="84"/>
      <c r="G9" s="84"/>
      <c r="H9" s="84"/>
      <c r="I9" s="84"/>
      <c r="J9" s="84"/>
      <c r="K9" s="85"/>
      <c r="L9" s="105"/>
    </row>
    <row r="10" spans="2:12" x14ac:dyDescent="0.25">
      <c r="B10" s="25" t="s">
        <v>39</v>
      </c>
      <c r="C10" s="83" t="s">
        <v>86</v>
      </c>
      <c r="D10" s="84"/>
      <c r="E10" s="84"/>
      <c r="F10" s="84"/>
      <c r="G10" s="84"/>
      <c r="H10" s="84"/>
      <c r="I10" s="84"/>
      <c r="J10" s="84"/>
      <c r="K10" s="85"/>
      <c r="L10" s="105"/>
    </row>
    <row r="11" spans="2:12" ht="31.5" customHeight="1" x14ac:dyDescent="0.25">
      <c r="B11" s="5" t="s">
        <v>9</v>
      </c>
      <c r="C11" s="48" t="s">
        <v>53</v>
      </c>
      <c r="D11" s="48"/>
      <c r="E11" s="48"/>
      <c r="F11" s="48"/>
      <c r="G11" s="48"/>
      <c r="H11" s="48"/>
      <c r="I11" s="48"/>
      <c r="J11" s="48"/>
      <c r="K11" s="49"/>
    </row>
    <row r="12" spans="2:12" ht="49.5" customHeight="1" x14ac:dyDescent="0.25">
      <c r="B12" s="5" t="s">
        <v>10</v>
      </c>
      <c r="C12" s="48" t="s">
        <v>54</v>
      </c>
      <c r="D12" s="48"/>
      <c r="E12" s="48"/>
      <c r="F12" s="48"/>
      <c r="G12" s="48"/>
      <c r="H12" s="48"/>
      <c r="I12" s="48"/>
      <c r="J12" s="48"/>
      <c r="K12" s="49"/>
    </row>
    <row r="13" spans="2:12" ht="15.75" x14ac:dyDescent="0.25">
      <c r="B13" s="37" t="s">
        <v>11</v>
      </c>
      <c r="C13" s="38"/>
      <c r="D13" s="38"/>
      <c r="E13" s="38"/>
      <c r="F13" s="38"/>
      <c r="G13" s="38"/>
      <c r="H13" s="38"/>
      <c r="I13" s="38"/>
      <c r="J13" s="38"/>
      <c r="K13" s="39"/>
    </row>
    <row r="14" spans="2:12" ht="18.75" customHeight="1" x14ac:dyDescent="0.25">
      <c r="B14" s="5" t="s">
        <v>12</v>
      </c>
      <c r="C14" s="26">
        <v>3</v>
      </c>
      <c r="D14" s="68" t="s">
        <v>55</v>
      </c>
      <c r="E14" s="68"/>
      <c r="F14" s="68"/>
      <c r="G14" s="68"/>
      <c r="H14" s="68"/>
      <c r="I14" s="68"/>
      <c r="J14" s="68"/>
      <c r="K14" s="68"/>
    </row>
    <row r="15" spans="2:12" ht="26.25" customHeight="1" x14ac:dyDescent="0.25">
      <c r="B15" s="5" t="s">
        <v>13</v>
      </c>
      <c r="C15" s="7">
        <v>3.5</v>
      </c>
      <c r="D15" s="69" t="s">
        <v>87</v>
      </c>
      <c r="E15" s="69"/>
      <c r="F15" s="69"/>
      <c r="G15" s="69"/>
      <c r="H15" s="69"/>
      <c r="I15" s="69"/>
      <c r="J15" s="69"/>
      <c r="K15" s="69"/>
    </row>
    <row r="16" spans="2:12" ht="27.75" customHeight="1" x14ac:dyDescent="0.25">
      <c r="B16" s="5" t="s">
        <v>14</v>
      </c>
      <c r="C16" s="8" t="s">
        <v>56</v>
      </c>
      <c r="D16" s="70" t="s">
        <v>88</v>
      </c>
      <c r="E16" s="71"/>
      <c r="F16" s="71"/>
      <c r="G16" s="71"/>
      <c r="H16" s="71"/>
      <c r="I16" s="71"/>
      <c r="J16" s="71"/>
      <c r="K16" s="72"/>
    </row>
    <row r="17" spans="2:12" ht="42.75" customHeight="1" x14ac:dyDescent="0.25">
      <c r="B17" s="73" t="s">
        <v>57</v>
      </c>
      <c r="C17" s="74" t="s">
        <v>85</v>
      </c>
      <c r="D17" s="75"/>
      <c r="E17" s="75"/>
      <c r="F17" s="75"/>
      <c r="G17" s="75"/>
      <c r="H17" s="75"/>
      <c r="I17" s="75"/>
      <c r="J17" s="75"/>
      <c r="K17" s="76"/>
    </row>
    <row r="18" spans="2:12" ht="42.75" customHeight="1" x14ac:dyDescent="0.25">
      <c r="B18" s="73"/>
      <c r="C18" s="77"/>
      <c r="D18" s="78"/>
      <c r="E18" s="78"/>
      <c r="F18" s="78"/>
      <c r="G18" s="78"/>
      <c r="H18" s="78"/>
      <c r="I18" s="78"/>
      <c r="J18" s="78"/>
      <c r="K18" s="79"/>
    </row>
    <row r="19" spans="2:12" ht="61.5" customHeight="1" x14ac:dyDescent="0.25">
      <c r="B19" s="73"/>
      <c r="C19" s="80"/>
      <c r="D19" s="81"/>
      <c r="E19" s="81"/>
      <c r="F19" s="81"/>
      <c r="G19" s="81"/>
      <c r="H19" s="81"/>
      <c r="I19" s="81"/>
      <c r="J19" s="81"/>
      <c r="K19" s="82"/>
    </row>
    <row r="20" spans="2:12" ht="15.75" x14ac:dyDescent="0.25">
      <c r="B20" s="37" t="s">
        <v>15</v>
      </c>
      <c r="C20" s="38"/>
      <c r="D20" s="38"/>
      <c r="E20" s="38"/>
      <c r="F20" s="38"/>
      <c r="G20" s="38"/>
      <c r="H20" s="38"/>
      <c r="I20" s="38"/>
      <c r="J20" s="38"/>
      <c r="K20" s="39"/>
    </row>
    <row r="21" spans="2:12" ht="23.25" customHeight="1" x14ac:dyDescent="0.25">
      <c r="B21" s="5" t="s">
        <v>16</v>
      </c>
      <c r="C21" s="48" t="s">
        <v>58</v>
      </c>
      <c r="D21" s="48"/>
      <c r="E21" s="48"/>
      <c r="F21" s="48"/>
      <c r="G21" s="48"/>
      <c r="H21" s="48"/>
      <c r="I21" s="48"/>
      <c r="J21" s="48"/>
      <c r="K21" s="49"/>
    </row>
    <row r="22" spans="2:12" ht="77.25" customHeight="1" x14ac:dyDescent="0.25">
      <c r="B22" s="9" t="s">
        <v>17</v>
      </c>
      <c r="C22" s="48" t="s">
        <v>59</v>
      </c>
      <c r="D22" s="48"/>
      <c r="E22" s="48"/>
      <c r="F22" s="48"/>
      <c r="G22" s="48"/>
      <c r="H22" s="48"/>
      <c r="I22" s="48"/>
      <c r="J22" s="48"/>
      <c r="K22" s="49"/>
    </row>
    <row r="23" spans="2:12" ht="30" customHeight="1" x14ac:dyDescent="0.25">
      <c r="B23" s="9" t="s">
        <v>18</v>
      </c>
      <c r="C23" s="48" t="s">
        <v>60</v>
      </c>
      <c r="D23" s="48"/>
      <c r="E23" s="48"/>
      <c r="F23" s="48"/>
      <c r="G23" s="48"/>
      <c r="H23" s="48"/>
      <c r="I23" s="48"/>
      <c r="J23" s="48"/>
      <c r="K23" s="49"/>
    </row>
    <row r="24" spans="2:12" ht="35.25" customHeight="1" x14ac:dyDescent="0.25">
      <c r="B24" s="9" t="s">
        <v>40</v>
      </c>
      <c r="C24" s="48" t="s">
        <v>41</v>
      </c>
      <c r="D24" s="48"/>
      <c r="E24" s="48"/>
      <c r="F24" s="48"/>
      <c r="G24" s="48"/>
      <c r="H24" s="48"/>
      <c r="I24" s="48"/>
      <c r="J24" s="48"/>
      <c r="K24" s="49"/>
      <c r="L24" s="105"/>
    </row>
    <row r="25" spans="2:12" ht="15.75" x14ac:dyDescent="0.25">
      <c r="B25" s="37" t="s">
        <v>19</v>
      </c>
      <c r="C25" s="38"/>
      <c r="D25" s="38"/>
      <c r="E25" s="38"/>
      <c r="F25" s="38"/>
      <c r="G25" s="38"/>
      <c r="H25" s="38"/>
      <c r="I25" s="38"/>
      <c r="J25" s="38"/>
      <c r="K25" s="39"/>
    </row>
    <row r="26" spans="2:12" ht="15.75" x14ac:dyDescent="0.25">
      <c r="B26" s="57" t="s">
        <v>20</v>
      </c>
      <c r="C26" s="58"/>
      <c r="D26" s="58"/>
      <c r="E26" s="58"/>
      <c r="F26" s="58"/>
      <c r="G26" s="58"/>
      <c r="H26" s="58"/>
      <c r="I26" s="58"/>
      <c r="J26" s="58"/>
      <c r="K26" s="59"/>
      <c r="L26" s="105"/>
    </row>
    <row r="27" spans="2:12" ht="15" customHeight="1" x14ac:dyDescent="0.25">
      <c r="B27" s="63" t="s">
        <v>21</v>
      </c>
      <c r="C27" s="64"/>
      <c r="D27" s="65" t="s">
        <v>22</v>
      </c>
      <c r="E27" s="66"/>
      <c r="F27" s="66"/>
      <c r="G27" s="66" t="s">
        <v>23</v>
      </c>
      <c r="H27" s="66"/>
      <c r="I27" s="64"/>
      <c r="J27" s="65" t="s">
        <v>24</v>
      </c>
      <c r="K27" s="67"/>
    </row>
    <row r="28" spans="2:12" x14ac:dyDescent="0.25">
      <c r="B28" s="50">
        <v>1362439757</v>
      </c>
      <c r="C28" s="51"/>
      <c r="D28" s="52">
        <v>1362439757</v>
      </c>
      <c r="E28" s="53"/>
      <c r="F28" s="54"/>
      <c r="G28" s="52">
        <v>826782560.428671</v>
      </c>
      <c r="H28" s="53"/>
      <c r="I28" s="54"/>
      <c r="J28" s="55">
        <f>+G28/D28</f>
        <v>0.60683971983406459</v>
      </c>
      <c r="K28" s="56"/>
    </row>
    <row r="29" spans="2:12" ht="15.75" x14ac:dyDescent="0.25">
      <c r="B29" s="57" t="s">
        <v>25</v>
      </c>
      <c r="C29" s="58"/>
      <c r="D29" s="58"/>
      <c r="E29" s="58"/>
      <c r="F29" s="58"/>
      <c r="G29" s="58"/>
      <c r="H29" s="58"/>
      <c r="I29" s="58"/>
      <c r="J29" s="58"/>
      <c r="K29" s="59"/>
      <c r="L29" s="105"/>
    </row>
    <row r="30" spans="2:12" x14ac:dyDescent="0.25">
      <c r="B30" s="6"/>
      <c r="C30"/>
      <c r="D30" s="60" t="s">
        <v>26</v>
      </c>
      <c r="E30" s="61"/>
      <c r="F30" s="60" t="s">
        <v>97</v>
      </c>
      <c r="G30" s="61"/>
      <c r="H30" s="60" t="s">
        <v>98</v>
      </c>
      <c r="I30" s="60"/>
      <c r="J30" s="60" t="s">
        <v>27</v>
      </c>
      <c r="K30" s="62"/>
    </row>
    <row r="31" spans="2:12" ht="38.25" x14ac:dyDescent="0.25">
      <c r="B31" s="10" t="s">
        <v>28</v>
      </c>
      <c r="C31" s="11" t="s">
        <v>29</v>
      </c>
      <c r="D31" s="11" t="s">
        <v>42</v>
      </c>
      <c r="E31" s="11" t="s">
        <v>43</v>
      </c>
      <c r="F31" s="11" t="s">
        <v>47</v>
      </c>
      <c r="G31" s="11" t="s">
        <v>48</v>
      </c>
      <c r="H31" s="11" t="s">
        <v>49</v>
      </c>
      <c r="I31" s="11" t="s">
        <v>50</v>
      </c>
      <c r="J31" s="11" t="s">
        <v>51</v>
      </c>
      <c r="K31" s="12" t="s">
        <v>52</v>
      </c>
    </row>
    <row r="32" spans="2:12" x14ac:dyDescent="0.25">
      <c r="B32" s="27" t="s">
        <v>61</v>
      </c>
      <c r="C32" s="28" t="s">
        <v>62</v>
      </c>
      <c r="D32" s="36" t="s">
        <v>99</v>
      </c>
      <c r="E32" s="13">
        <v>544434348</v>
      </c>
      <c r="F32" s="35">
        <f>+Tabla132[[#This Row],[Física
(A)]]/2</f>
        <v>0.5</v>
      </c>
      <c r="G32" s="13">
        <f>+Tabla132[[#This Row],[Financiera
(B)]]/2</f>
        <v>272217174</v>
      </c>
      <c r="H32" s="35">
        <f>+Tabla132[[#This Row],[Financiera 
 (F)]]/Tabla132[[#This Row],[Financiera
(B)]]</f>
        <v>0.50132041466151533</v>
      </c>
      <c r="I32" s="34">
        <v>272936053.09533173</v>
      </c>
      <c r="J32" s="14">
        <f>+Tabla132[[#This Row],[Física 
(E)]]/Tabla132[[#This Row],[Física
(C)]]</f>
        <v>1.0026408293230307</v>
      </c>
      <c r="K32" s="14">
        <f>+Tabla132[[#This Row],[Financiera 
 (F)]]/Tabla132[[#This Row],[Financiera
(D)]]</f>
        <v>1.0026408293230307</v>
      </c>
    </row>
    <row r="33" spans="2:12" ht="37.5" customHeight="1" x14ac:dyDescent="0.25">
      <c r="B33" s="27" t="s">
        <v>80</v>
      </c>
      <c r="C33" s="17" t="s">
        <v>63</v>
      </c>
      <c r="D33" s="18">
        <v>16</v>
      </c>
      <c r="E33" s="19">
        <v>749408548</v>
      </c>
      <c r="F33" s="35">
        <f>+Tabla132[[#This Row],[Física
(A)]]/2</f>
        <v>8</v>
      </c>
      <c r="G33" s="13">
        <f>+Tabla132[[#This Row],[Financiera
(B)]]/2</f>
        <v>374704274</v>
      </c>
      <c r="H33" s="20">
        <v>46</v>
      </c>
      <c r="I33" s="34">
        <v>191621243.47202212</v>
      </c>
      <c r="J33" s="14">
        <f>+Tabla132[[#This Row],[Física 
(E)]]/Tabla132[[#This Row],[Física
(C)]]</f>
        <v>5.75</v>
      </c>
      <c r="K33" s="14">
        <f>+Tabla132[[#This Row],[Financiera 
 (F)]]/Tabla132[[#This Row],[Financiera
(D)]]</f>
        <v>0.51139326868746127</v>
      </c>
    </row>
    <row r="34" spans="2:12" ht="36" x14ac:dyDescent="0.25">
      <c r="B34" s="27" t="s">
        <v>64</v>
      </c>
      <c r="C34" s="28" t="s">
        <v>65</v>
      </c>
      <c r="D34" s="18">
        <v>18</v>
      </c>
      <c r="E34" s="19">
        <v>14007639</v>
      </c>
      <c r="F34" s="35">
        <f>+Tabla132[[#This Row],[Física
(A)]]/2</f>
        <v>9</v>
      </c>
      <c r="G34" s="13">
        <f>+Tabla132[[#This Row],[Financiera
(B)]]/2</f>
        <v>7003819.5</v>
      </c>
      <c r="H34" s="20">
        <v>2</v>
      </c>
      <c r="I34" s="34">
        <v>2351339.4277258473</v>
      </c>
      <c r="J34" s="14">
        <f>+Tabla132[[#This Row],[Física 
(E)]]/Tabla132[[#This Row],[Física
(C)]]</f>
        <v>0.22222222222222221</v>
      </c>
      <c r="K34" s="14">
        <f>+Tabla132[[#This Row],[Financiera 
 (F)]]/Tabla132[[#This Row],[Financiera
(D)]]</f>
        <v>0.33572244797654299</v>
      </c>
    </row>
    <row r="35" spans="2:12" ht="24" x14ac:dyDescent="0.25">
      <c r="B35" s="27" t="s">
        <v>66</v>
      </c>
      <c r="C35" s="28" t="s">
        <v>67</v>
      </c>
      <c r="D35" s="18">
        <v>50</v>
      </c>
      <c r="E35" s="19">
        <v>7109298</v>
      </c>
      <c r="F35" s="35">
        <f>+Tabla132[[#This Row],[Física
(A)]]/2</f>
        <v>25</v>
      </c>
      <c r="G35" s="13">
        <f>+Tabla132[[#This Row],[Financiera
(B)]]/2</f>
        <v>3554649</v>
      </c>
      <c r="H35" s="20">
        <v>126</v>
      </c>
      <c r="I35" s="34">
        <v>2127172.7447907231</v>
      </c>
      <c r="J35" s="14">
        <f>+Tabla132[[#This Row],[Física 
(E)]]/Tabla132[[#This Row],[Física
(C)]]</f>
        <v>5.04</v>
      </c>
      <c r="K35" s="14">
        <f>+Tabla132[[#This Row],[Financiera 
 (F)]]/Tabla132[[#This Row],[Financiera
(D)]]</f>
        <v>0.59841991284954521</v>
      </c>
    </row>
    <row r="36" spans="2:12" ht="21" customHeight="1" x14ac:dyDescent="0.25">
      <c r="B36" s="27" t="s">
        <v>68</v>
      </c>
      <c r="C36" s="28" t="s">
        <v>69</v>
      </c>
      <c r="D36" s="18">
        <v>4</v>
      </c>
      <c r="E36" s="19">
        <v>4739532</v>
      </c>
      <c r="F36" s="35">
        <f>+Tabla132[[#This Row],[Física
(A)]]/2</f>
        <v>2</v>
      </c>
      <c r="G36" s="13">
        <f>+Tabla132[[#This Row],[Financiera
(B)]]/2</f>
        <v>2369766</v>
      </c>
      <c r="H36" s="20">
        <v>102</v>
      </c>
      <c r="I36" s="34">
        <v>868851.38975608151</v>
      </c>
      <c r="J36" s="14">
        <f>+Tabla132[[#This Row],[Física 
(E)]]/Tabla132[[#This Row],[Física
(C)]]</f>
        <v>51</v>
      </c>
      <c r="K36" s="14">
        <f>+Tabla132[[#This Row],[Financiera 
 (F)]]/Tabla132[[#This Row],[Financiera
(D)]]</f>
        <v>0.36664016183711029</v>
      </c>
    </row>
    <row r="37" spans="2:12" x14ac:dyDescent="0.25">
      <c r="B37" s="27" t="s">
        <v>70</v>
      </c>
      <c r="C37" s="28" t="s">
        <v>71</v>
      </c>
      <c r="D37" s="18">
        <v>56</v>
      </c>
      <c r="E37" s="19">
        <v>7109298</v>
      </c>
      <c r="F37" s="35">
        <f>+Tabla132[[#This Row],[Física
(A)]]/2</f>
        <v>28</v>
      </c>
      <c r="G37" s="13">
        <f>+Tabla132[[#This Row],[Financiera
(B)]]/2</f>
        <v>3554649</v>
      </c>
      <c r="H37" s="20">
        <v>2</v>
      </c>
      <c r="I37" s="34">
        <v>3547015.6332919202</v>
      </c>
      <c r="J37" s="14">
        <f>+Tabla132[[#This Row],[Física 
(E)]]/Tabla132[[#This Row],[Física
(C)]]</f>
        <v>7.1428571428571425E-2</v>
      </c>
      <c r="K37" s="14">
        <f>+Tabla132[[#This Row],[Financiera 
 (F)]]/Tabla132[[#This Row],[Financiera
(D)]]</f>
        <v>0.99785256808532152</v>
      </c>
    </row>
    <row r="38" spans="2:12" ht="36" x14ac:dyDescent="0.25">
      <c r="B38" s="27" t="s">
        <v>72</v>
      </c>
      <c r="C38" s="28" t="s">
        <v>73</v>
      </c>
      <c r="D38" s="18">
        <v>1200</v>
      </c>
      <c r="E38" s="19">
        <v>4739532</v>
      </c>
      <c r="F38" s="35">
        <f>+Tabla132[[#This Row],[Física
(A)]]/2</f>
        <v>600</v>
      </c>
      <c r="G38" s="13">
        <f>+Tabla132[[#This Row],[Financiera
(B)]]/2</f>
        <v>2369766</v>
      </c>
      <c r="H38" s="20">
        <v>1225</v>
      </c>
      <c r="I38" s="34">
        <v>1412240.5582297991</v>
      </c>
      <c r="J38" s="14">
        <f>+Tabla132[[#This Row],[Física 
(E)]]/Tabla132[[#This Row],[Física
(C)]]</f>
        <v>2.0416666666666665</v>
      </c>
      <c r="K38" s="14">
        <f>+Tabla132[[#This Row],[Financiera 
 (F)]]/Tabla132[[#This Row],[Financiera
(D)]]</f>
        <v>0.59594093181765595</v>
      </c>
    </row>
    <row r="39" spans="2:12" ht="24" x14ac:dyDescent="0.25">
      <c r="B39" s="27" t="s">
        <v>74</v>
      </c>
      <c r="C39" s="28" t="s">
        <v>75</v>
      </c>
      <c r="D39" s="18">
        <v>950</v>
      </c>
      <c r="E39" s="19">
        <v>9479064</v>
      </c>
      <c r="F39" s="35">
        <f>+Tabla132[[#This Row],[Física
(A)]]/2</f>
        <v>475</v>
      </c>
      <c r="G39" s="13">
        <f>+Tabla132[[#This Row],[Financiera
(B)]]/2</f>
        <v>4739532</v>
      </c>
      <c r="H39" s="20">
        <v>2454</v>
      </c>
      <c r="I39" s="34">
        <v>2502198.7617906779</v>
      </c>
      <c r="J39" s="14">
        <f>+Tabla132[[#This Row],[Física 
(E)]]/Tabla132[[#This Row],[Física
(C)]]</f>
        <v>5.1663157894736846</v>
      </c>
      <c r="K39" s="14">
        <f>+Tabla132[[#This Row],[Financiera 
 (F)]]/Tabla132[[#This Row],[Financiera
(D)]]</f>
        <v>0.52794216006784589</v>
      </c>
    </row>
    <row r="40" spans="2:12" x14ac:dyDescent="0.25">
      <c r="B40" s="27" t="s">
        <v>76</v>
      </c>
      <c r="C40" s="28" t="s">
        <v>77</v>
      </c>
      <c r="D40" s="18">
        <v>260</v>
      </c>
      <c r="E40" s="19">
        <v>7109298</v>
      </c>
      <c r="F40" s="35">
        <f>+Tabla132[[#This Row],[Física
(A)]]/2</f>
        <v>130</v>
      </c>
      <c r="G40" s="13">
        <f>+Tabla132[[#This Row],[Financiera
(B)]]/2</f>
        <v>3554649</v>
      </c>
      <c r="H40" s="20">
        <v>399</v>
      </c>
      <c r="I40" s="34">
        <v>1768132.5078604538</v>
      </c>
      <c r="J40" s="14">
        <f>+Tabla132[[#This Row],[Física 
(E)]]/Tabla132[[#This Row],[Física
(C)]]</f>
        <v>3.0692307692307694</v>
      </c>
      <c r="K40" s="14">
        <f>+Tabla132[[#This Row],[Financiera 
 (F)]]/Tabla132[[#This Row],[Financiera
(D)]]</f>
        <v>0.49741409288524796</v>
      </c>
    </row>
    <row r="41" spans="2:12" ht="24" x14ac:dyDescent="0.25">
      <c r="B41" s="27" t="s">
        <v>78</v>
      </c>
      <c r="C41" s="28" t="s">
        <v>62</v>
      </c>
      <c r="D41" s="36" t="s">
        <v>99</v>
      </c>
      <c r="E41" s="19">
        <v>14303200</v>
      </c>
      <c r="F41" s="35">
        <f>+Tabla132[[#This Row],[Física
(A)]]/2</f>
        <v>0.5</v>
      </c>
      <c r="G41" s="13">
        <f>+Tabla132[[#This Row],[Financiera
(B)]]/2</f>
        <v>7151600</v>
      </c>
      <c r="H41" s="35">
        <f>+Tabla132[[#This Row],[Financiera 
 (F)]]/Tabla132[[#This Row],[Financiera
(B)]]</f>
        <v>0.12537583827395268</v>
      </c>
      <c r="I41" s="19">
        <v>1793275.69</v>
      </c>
      <c r="J41" s="14">
        <f>+Tabla132[[#This Row],[Física 
(E)]]/Tabla132[[#This Row],[Física
(C)]]</f>
        <v>0.25075167654790537</v>
      </c>
      <c r="K41" s="14">
        <f>+Tabla132[[#This Row],[Financiera 
 (F)]]/Tabla132[[#This Row],[Financiera
(D)]]</f>
        <v>0.25075167654790537</v>
      </c>
    </row>
    <row r="42" spans="2:12" hidden="1" x14ac:dyDescent="0.25">
      <c r="B42" s="16"/>
      <c r="C42" s="17"/>
      <c r="D42" s="18"/>
      <c r="E42" s="19"/>
      <c r="F42" s="19">
        <v>0</v>
      </c>
      <c r="G42" s="19">
        <v>0</v>
      </c>
      <c r="H42" s="20">
        <v>0</v>
      </c>
      <c r="I42" s="19">
        <v>0</v>
      </c>
      <c r="J42" s="14">
        <v>0</v>
      </c>
      <c r="K42" s="14" t="e">
        <f>+Tabla132[[#This Row],[Financiera 
 (F)]]/Tabla132[[#This Row],[Financiera
(D)]]</f>
        <v>#DIV/0!</v>
      </c>
    </row>
    <row r="43" spans="2:12" x14ac:dyDescent="0.25">
      <c r="B43" s="16"/>
      <c r="C43" s="17"/>
      <c r="D43" s="18"/>
      <c r="E43" s="31">
        <f>+SUM(E32:E41)</f>
        <v>1362439757</v>
      </c>
      <c r="F43" s="19"/>
      <c r="G43" s="31">
        <f>+SUM(G32:G41)</f>
        <v>681219878.5</v>
      </c>
      <c r="H43" s="20"/>
      <c r="I43" s="31">
        <f>+SUM(I32:I41)</f>
        <v>480927523.28079939</v>
      </c>
      <c r="J43" s="14"/>
      <c r="K43" s="15"/>
    </row>
    <row r="44" spans="2:12" ht="15.75" x14ac:dyDescent="0.25">
      <c r="B44" s="37" t="s">
        <v>30</v>
      </c>
      <c r="C44" s="38"/>
      <c r="D44" s="38"/>
      <c r="E44" s="38"/>
      <c r="F44" s="38"/>
      <c r="G44" s="38"/>
      <c r="H44" s="38"/>
      <c r="I44" s="38"/>
      <c r="J44" s="38"/>
      <c r="K44" s="39"/>
    </row>
    <row r="45" spans="2:12" ht="15.75" x14ac:dyDescent="0.25">
      <c r="B45" s="57" t="s">
        <v>31</v>
      </c>
      <c r="C45" s="58"/>
      <c r="D45" s="58"/>
      <c r="E45" s="58"/>
      <c r="F45" s="58"/>
      <c r="G45" s="58"/>
      <c r="H45" s="58"/>
      <c r="I45" s="58"/>
      <c r="J45" s="58"/>
      <c r="K45" s="59"/>
      <c r="L45" s="105"/>
    </row>
    <row r="46" spans="2:12" x14ac:dyDescent="0.25">
      <c r="B46" s="29" t="s">
        <v>32</v>
      </c>
      <c r="C46" s="46" t="s">
        <v>61</v>
      </c>
      <c r="D46" s="46"/>
      <c r="E46" s="46"/>
      <c r="F46" s="46"/>
      <c r="G46" s="46"/>
      <c r="H46" s="46"/>
      <c r="I46" s="46"/>
      <c r="J46" s="46"/>
      <c r="K46" s="47"/>
    </row>
    <row r="47" spans="2:12" ht="30" x14ac:dyDescent="0.25">
      <c r="B47" s="21" t="s">
        <v>33</v>
      </c>
      <c r="C47" s="48" t="s">
        <v>79</v>
      </c>
      <c r="D47" s="48"/>
      <c r="E47" s="48"/>
      <c r="F47" s="48"/>
      <c r="G47" s="48"/>
      <c r="H47" s="48"/>
      <c r="I47" s="48"/>
      <c r="J47" s="48"/>
      <c r="K47" s="49"/>
    </row>
    <row r="48" spans="2:12" ht="42" customHeight="1" x14ac:dyDescent="0.25">
      <c r="B48" s="21" t="s">
        <v>34</v>
      </c>
      <c r="C48" s="48" t="s">
        <v>92</v>
      </c>
      <c r="D48" s="48"/>
      <c r="E48" s="48"/>
      <c r="F48" s="48"/>
      <c r="G48" s="48"/>
      <c r="H48" s="48"/>
      <c r="I48" s="48"/>
      <c r="J48" s="48"/>
      <c r="K48" s="49"/>
    </row>
    <row r="49" spans="2:11" ht="30" x14ac:dyDescent="0.25">
      <c r="B49" s="30" t="s">
        <v>35</v>
      </c>
      <c r="C49" s="44" t="s">
        <v>44</v>
      </c>
      <c r="D49" s="44"/>
      <c r="E49" s="44"/>
      <c r="F49" s="44"/>
      <c r="G49" s="44"/>
      <c r="H49" s="44"/>
      <c r="I49" s="44"/>
      <c r="J49" s="44"/>
      <c r="K49" s="45"/>
    </row>
    <row r="50" spans="2:11" x14ac:dyDescent="0.25">
      <c r="B50" s="21"/>
      <c r="C50" s="32"/>
      <c r="D50" s="32"/>
      <c r="E50" s="32"/>
      <c r="F50" s="32"/>
      <c r="G50" s="32"/>
      <c r="H50" s="32"/>
      <c r="I50" s="32"/>
      <c r="J50" s="32"/>
      <c r="K50" s="33"/>
    </row>
    <row r="51" spans="2:11" x14ac:dyDescent="0.25">
      <c r="B51" s="29" t="s">
        <v>32</v>
      </c>
      <c r="C51" s="46" t="s">
        <v>80</v>
      </c>
      <c r="D51" s="46"/>
      <c r="E51" s="46"/>
      <c r="F51" s="46"/>
      <c r="G51" s="46"/>
      <c r="H51" s="46"/>
      <c r="I51" s="46"/>
      <c r="J51" s="46"/>
      <c r="K51" s="47"/>
    </row>
    <row r="52" spans="2:11" ht="47.25" customHeight="1" x14ac:dyDescent="0.25">
      <c r="B52" s="21" t="s">
        <v>33</v>
      </c>
      <c r="C52" s="48" t="s">
        <v>81</v>
      </c>
      <c r="D52" s="48"/>
      <c r="E52" s="48"/>
      <c r="F52" s="48"/>
      <c r="G52" s="48"/>
      <c r="H52" s="48"/>
      <c r="I52" s="48"/>
      <c r="J52" s="48"/>
      <c r="K52" s="49"/>
    </row>
    <row r="53" spans="2:11" ht="48.75" customHeight="1" x14ac:dyDescent="0.25">
      <c r="B53" s="21" t="s">
        <v>34</v>
      </c>
      <c r="C53" s="48" t="s">
        <v>94</v>
      </c>
      <c r="D53" s="48"/>
      <c r="E53" s="48"/>
      <c r="F53" s="48"/>
      <c r="G53" s="48"/>
      <c r="H53" s="48"/>
      <c r="I53" s="48"/>
      <c r="J53" s="48"/>
      <c r="K53" s="49"/>
    </row>
    <row r="54" spans="2:11" ht="30" x14ac:dyDescent="0.25">
      <c r="B54" s="30" t="s">
        <v>35</v>
      </c>
      <c r="C54" s="44" t="s">
        <v>44</v>
      </c>
      <c r="D54" s="44"/>
      <c r="E54" s="44"/>
      <c r="F54" s="44"/>
      <c r="G54" s="44"/>
      <c r="H54" s="44"/>
      <c r="I54" s="44"/>
      <c r="J54" s="44"/>
      <c r="K54" s="45"/>
    </row>
    <row r="55" spans="2:11" x14ac:dyDescent="0.25">
      <c r="B55" s="21"/>
      <c r="C55" s="32"/>
      <c r="D55" s="32"/>
      <c r="E55" s="32"/>
      <c r="F55" s="32"/>
      <c r="G55" s="32"/>
      <c r="H55" s="32"/>
      <c r="I55" s="32"/>
      <c r="J55" s="32"/>
      <c r="K55" s="33"/>
    </row>
    <row r="56" spans="2:11" x14ac:dyDescent="0.25">
      <c r="B56" s="29" t="s">
        <v>32</v>
      </c>
      <c r="C56" s="46" t="s">
        <v>82</v>
      </c>
      <c r="D56" s="46"/>
      <c r="E56" s="46"/>
      <c r="F56" s="46"/>
      <c r="G56" s="46"/>
      <c r="H56" s="46"/>
      <c r="I56" s="46"/>
      <c r="J56" s="46"/>
      <c r="K56" s="47"/>
    </row>
    <row r="57" spans="2:11" ht="60.75" customHeight="1" x14ac:dyDescent="0.25">
      <c r="B57" s="21" t="s">
        <v>33</v>
      </c>
      <c r="C57" s="48" t="s">
        <v>83</v>
      </c>
      <c r="D57" s="48"/>
      <c r="E57" s="48"/>
      <c r="F57" s="48"/>
      <c r="G57" s="48"/>
      <c r="H57" s="48"/>
      <c r="I57" s="48"/>
      <c r="J57" s="48"/>
      <c r="K57" s="49"/>
    </row>
    <row r="58" spans="2:11" x14ac:dyDescent="0.25">
      <c r="B58" s="21" t="s">
        <v>34</v>
      </c>
      <c r="C58" s="48" t="s">
        <v>93</v>
      </c>
      <c r="D58" s="48"/>
      <c r="E58" s="48"/>
      <c r="F58" s="48"/>
      <c r="G58" s="48"/>
      <c r="H58" s="48"/>
      <c r="I58" s="48"/>
      <c r="J58" s="48"/>
      <c r="K58" s="49"/>
    </row>
    <row r="59" spans="2:11" ht="30" x14ac:dyDescent="0.25">
      <c r="B59" s="30" t="s">
        <v>35</v>
      </c>
      <c r="C59" s="44" t="s">
        <v>44</v>
      </c>
      <c r="D59" s="44"/>
      <c r="E59" s="44"/>
      <c r="F59" s="44"/>
      <c r="G59" s="44"/>
      <c r="H59" s="44"/>
      <c r="I59" s="44"/>
      <c r="J59" s="44"/>
      <c r="K59" s="45"/>
    </row>
    <row r="60" spans="2:11" x14ac:dyDescent="0.25">
      <c r="B60" s="21"/>
      <c r="C60" s="32"/>
      <c r="D60" s="32"/>
      <c r="E60" s="32"/>
      <c r="F60" s="32"/>
      <c r="G60" s="32"/>
      <c r="H60" s="32"/>
      <c r="I60" s="32"/>
      <c r="J60" s="32"/>
      <c r="K60" s="33"/>
    </row>
    <row r="61" spans="2:11" x14ac:dyDescent="0.25">
      <c r="B61" s="29" t="s">
        <v>32</v>
      </c>
      <c r="C61" s="46" t="s">
        <v>78</v>
      </c>
      <c r="D61" s="46"/>
      <c r="E61" s="46"/>
      <c r="F61" s="46"/>
      <c r="G61" s="46"/>
      <c r="H61" s="46"/>
      <c r="I61" s="46"/>
      <c r="J61" s="46"/>
      <c r="K61" s="47"/>
    </row>
    <row r="62" spans="2:11" ht="30" x14ac:dyDescent="0.25">
      <c r="B62" s="21" t="s">
        <v>33</v>
      </c>
      <c r="C62" s="48" t="s">
        <v>84</v>
      </c>
      <c r="D62" s="48"/>
      <c r="E62" s="48"/>
      <c r="F62" s="48"/>
      <c r="G62" s="48"/>
      <c r="H62" s="48"/>
      <c r="I62" s="48"/>
      <c r="J62" s="48"/>
      <c r="K62" s="49"/>
    </row>
    <row r="63" spans="2:11" ht="15" customHeight="1" x14ac:dyDescent="0.25">
      <c r="B63" s="21" t="s">
        <v>34</v>
      </c>
      <c r="C63" s="48" t="s">
        <v>93</v>
      </c>
      <c r="D63" s="48"/>
      <c r="E63" s="48"/>
      <c r="F63" s="48"/>
      <c r="G63" s="48"/>
      <c r="H63" s="48"/>
      <c r="I63" s="48"/>
      <c r="J63" s="48"/>
      <c r="K63" s="49"/>
    </row>
    <row r="64" spans="2:11" ht="30" x14ac:dyDescent="0.25">
      <c r="B64" s="30" t="s">
        <v>35</v>
      </c>
      <c r="C64" s="44" t="s">
        <v>44</v>
      </c>
      <c r="D64" s="44"/>
      <c r="E64" s="44"/>
      <c r="F64" s="44"/>
      <c r="G64" s="44"/>
      <c r="H64" s="44"/>
      <c r="I64" s="44"/>
      <c r="J64" s="44"/>
      <c r="K64" s="45"/>
    </row>
    <row r="65" spans="2:12" x14ac:dyDescent="0.25">
      <c r="B65" s="21"/>
      <c r="C65" s="32"/>
      <c r="D65" s="32"/>
      <c r="E65" s="32"/>
      <c r="F65" s="32"/>
      <c r="G65" s="32"/>
      <c r="H65" s="32"/>
      <c r="I65" s="32"/>
      <c r="J65" s="32"/>
      <c r="K65" s="33"/>
    </row>
    <row r="66" spans="2:12" ht="15.75" x14ac:dyDescent="0.25">
      <c r="B66" s="37" t="s">
        <v>36</v>
      </c>
      <c r="C66" s="38"/>
      <c r="D66" s="38"/>
      <c r="E66" s="38"/>
      <c r="F66" s="38"/>
      <c r="G66" s="38"/>
      <c r="H66" s="38"/>
      <c r="I66" s="38"/>
      <c r="J66" s="38"/>
      <c r="K66" s="39"/>
    </row>
    <row r="67" spans="2:12" ht="15.75" x14ac:dyDescent="0.25">
      <c r="B67" s="40" t="s">
        <v>37</v>
      </c>
      <c r="C67" s="41"/>
      <c r="D67" s="41"/>
      <c r="E67" s="41"/>
      <c r="F67" s="41"/>
      <c r="G67" s="41"/>
      <c r="H67" s="41"/>
      <c r="I67" s="41"/>
      <c r="J67" s="41"/>
      <c r="K67" s="42"/>
      <c r="L67" s="105"/>
    </row>
    <row r="68" spans="2:12" ht="27.75" customHeight="1" x14ac:dyDescent="0.25">
      <c r="B68" s="43" t="s">
        <v>45</v>
      </c>
      <c r="C68" s="44"/>
      <c r="D68" s="44"/>
      <c r="E68" s="44"/>
      <c r="F68" s="44"/>
      <c r="G68" s="44"/>
      <c r="H68" s="44"/>
      <c r="I68" s="44"/>
      <c r="J68" s="44"/>
      <c r="K68" s="45"/>
    </row>
    <row r="69" spans="2:12" ht="27.75" customHeight="1" x14ac:dyDescent="0.25">
      <c r="B69" s="108"/>
      <c r="C69" s="108"/>
      <c r="D69" s="108"/>
      <c r="E69" s="108"/>
      <c r="F69" s="108"/>
      <c r="G69" s="108"/>
      <c r="H69" s="108"/>
      <c r="I69" s="108"/>
      <c r="J69" s="108"/>
      <c r="K69" s="108"/>
    </row>
    <row r="70" spans="2:12" ht="30.75" customHeight="1" x14ac:dyDescent="0.25">
      <c r="B70" s="109" t="s">
        <v>46</v>
      </c>
      <c r="C70" s="109"/>
      <c r="D70" s="109"/>
      <c r="E70" s="109"/>
      <c r="F70" s="109"/>
      <c r="G70" s="109"/>
      <c r="H70" s="109"/>
      <c r="I70" s="109"/>
      <c r="J70" s="109"/>
      <c r="K70" s="109"/>
    </row>
    <row r="72" spans="2:12" x14ac:dyDescent="0.25">
      <c r="B72" s="110" t="s">
        <v>89</v>
      </c>
      <c r="C72" s="111">
        <v>1277901550</v>
      </c>
    </row>
    <row r="73" spans="2:12" x14ac:dyDescent="0.25">
      <c r="B73" s="110" t="s">
        <v>90</v>
      </c>
      <c r="C73" s="111">
        <v>1277901550</v>
      </c>
    </row>
    <row r="74" spans="2:12" x14ac:dyDescent="0.25">
      <c r="B74" s="110" t="s">
        <v>91</v>
      </c>
      <c r="C74" s="111">
        <v>164990614.44733477</v>
      </c>
    </row>
    <row r="76" spans="2:12" x14ac:dyDescent="0.25">
      <c r="J76" s="106"/>
      <c r="K76" s="106"/>
      <c r="L76" s="106"/>
    </row>
    <row r="77" spans="2:12" x14ac:dyDescent="0.25">
      <c r="J77" s="106"/>
      <c r="K77" s="106"/>
      <c r="L77" s="106"/>
    </row>
    <row r="78" spans="2:12" x14ac:dyDescent="0.25">
      <c r="J78" s="106"/>
      <c r="K78" s="106"/>
      <c r="L78" s="106"/>
    </row>
    <row r="79" spans="2:12" x14ac:dyDescent="0.25">
      <c r="J79" s="106"/>
      <c r="K79" s="106"/>
      <c r="L79" s="106"/>
    </row>
  </sheetData>
  <mergeCells count="62">
    <mergeCell ref="C10:K10"/>
    <mergeCell ref="C1:K1"/>
    <mergeCell ref="C2:D2"/>
    <mergeCell ref="E2:I2"/>
    <mergeCell ref="C3:D3"/>
    <mergeCell ref="E3:I3"/>
    <mergeCell ref="B4:K4"/>
    <mergeCell ref="B5:K5"/>
    <mergeCell ref="B6:K6"/>
    <mergeCell ref="B7:K7"/>
    <mergeCell ref="C8:K8"/>
    <mergeCell ref="C9:K9"/>
    <mergeCell ref="C23:K23"/>
    <mergeCell ref="C11:K11"/>
    <mergeCell ref="C12:K12"/>
    <mergeCell ref="B13:K13"/>
    <mergeCell ref="D14:K14"/>
    <mergeCell ref="D15:K15"/>
    <mergeCell ref="D16:K16"/>
    <mergeCell ref="B17:B19"/>
    <mergeCell ref="C17:K19"/>
    <mergeCell ref="B20:K20"/>
    <mergeCell ref="C21:K21"/>
    <mergeCell ref="C22:K22"/>
    <mergeCell ref="C24:K24"/>
    <mergeCell ref="B25:K25"/>
    <mergeCell ref="B26:K26"/>
    <mergeCell ref="B27:C27"/>
    <mergeCell ref="D27:F27"/>
    <mergeCell ref="G27:I27"/>
    <mergeCell ref="J27:K27"/>
    <mergeCell ref="C49:K49"/>
    <mergeCell ref="B28:C28"/>
    <mergeCell ref="D28:F28"/>
    <mergeCell ref="G28:I28"/>
    <mergeCell ref="J28:K28"/>
    <mergeCell ref="B29:K29"/>
    <mergeCell ref="D30:E30"/>
    <mergeCell ref="F30:G30"/>
    <mergeCell ref="H30:I30"/>
    <mergeCell ref="J30:K30"/>
    <mergeCell ref="B44:K44"/>
    <mergeCell ref="B45:K45"/>
    <mergeCell ref="C46:K46"/>
    <mergeCell ref="C47:K47"/>
    <mergeCell ref="C48:K48"/>
    <mergeCell ref="C64:K64"/>
    <mergeCell ref="C51:K51"/>
    <mergeCell ref="C52:K52"/>
    <mergeCell ref="C53:K53"/>
    <mergeCell ref="C54:K54"/>
    <mergeCell ref="C56:K56"/>
    <mergeCell ref="C57:K57"/>
    <mergeCell ref="C58:K58"/>
    <mergeCell ref="C59:K59"/>
    <mergeCell ref="C61:K61"/>
    <mergeCell ref="C62:K62"/>
    <mergeCell ref="C63:K63"/>
    <mergeCell ref="B66:K66"/>
    <mergeCell ref="B67:K67"/>
    <mergeCell ref="B68:K68"/>
    <mergeCell ref="B70:K70"/>
  </mergeCells>
  <dataValidations xWindow="1284" yWindow="247" count="16">
    <dataValidation allowBlank="1" showInputMessage="1" showErrorMessage="1" prompt="Monto ejecutado en el trimestre" sqref="I31 I34:I42" xr:uid="{2A6F218C-E214-4534-AD91-2A1D2AEAD43E}"/>
    <dataValidation allowBlank="1" showInputMessage="1" showErrorMessage="1" prompt="Meta alcanzada en el trimestre" sqref="H31 H33:H40 H42:H43" xr:uid="{4466B40B-A34C-4483-AD36-BB96DD4634EA}"/>
    <dataValidation allowBlank="1" showInputMessage="1" showErrorMessage="1" prompt="Monto presupuestado para el producto" sqref="F41:H41 G31 E31:E43 G32:H32 G33:G40 F32:F40 F42:G43 I43" xr:uid="{2A0BAE43-AB5E-4D11-8F0A-1A1AEFCC19CF}"/>
    <dataValidation allowBlank="1" showInputMessage="1" showErrorMessage="1" prompt="Meta anual del indicador" sqref="F31 D31:D43" xr:uid="{0403DA00-0E60-41C9-A24C-C88226B0DEB4}"/>
    <dataValidation allowBlank="1" showInputMessage="1" showErrorMessage="1" prompt="Nombre del indicador" sqref="C31:C43" xr:uid="{5E92106D-47D8-4002-9AFF-9FC3302498C1}"/>
    <dataValidation allowBlank="1" showInputMessage="1" showErrorMessage="1" prompt="Nombre de cada producto" sqref="B31:B43" xr:uid="{72E58891-838B-48B0-A660-781DDE23255E}"/>
    <dataValidation allowBlank="1" showInputMessage="1" showErrorMessage="1" prompt="¿En qué consiste el programa?" sqref="C22:K22" xr:uid="{87BD6F32-BD7A-4C98-AAB9-C03C4AB8C536}"/>
    <dataValidation allowBlank="1" showInputMessage="1" showErrorMessage="1" prompt="Presupuesto del programa" sqref="G28 B28:D28" xr:uid="{591DD3CA-D172-42CA-BE5F-A24EBFEEA936}"/>
    <dataValidation allowBlank="1" showInputMessage="1" showErrorMessage="1" prompt="Oportunidades de mejora identificadas" sqref="B68:K69" xr:uid="{1288E570-6B9E-47A4-82EA-EC583ABCEA70}"/>
    <dataValidation allowBlank="1" showInputMessage="1" showErrorMessage="1" prompt="De existir desvío, explicar razones." sqref="C49:K50 C54:K55 C59:K60 C64:K65" xr:uid="{D9DC0927-C3D0-497A-9E99-74E5D776EEFA}"/>
    <dataValidation allowBlank="1" showInputMessage="1" showErrorMessage="1" prompt="1. Describir lo plasmado en el presupuesto_x000a_2. Describir lo alcanzado en términos financieros y de producción " sqref="C48:K48 C53:K53 C58:K58 C63:K63" xr:uid="{5B097C05-2445-46B5-861E-3171705A6FF8}"/>
    <dataValidation allowBlank="1" showInputMessage="1" showErrorMessage="1" prompt="¿En qué consiste el producto? su objetivo" sqref="C47:K47 C52:K52 C57:K57 C62:K62" xr:uid="{6AD8B470-00B4-42C7-8F60-775A19E13E59}"/>
    <dataValidation allowBlank="1" showInputMessage="1" showErrorMessage="1" prompt="Nombre del producto" sqref="C46:K46 C51:K51 C56:K56 C61:K61" xr:uid="{FE2C1929-C68C-4C0B-B99F-38C33AE7F183}"/>
    <dataValidation allowBlank="1" showInputMessage="1" showErrorMessage="1" prompt="¿A quién va dirigido el programa?, ¿qué característica tiene esta población que requiere ser beneficiada?" sqref="C23:K23" xr:uid="{78A0936D-A1DA-4206-B35A-8CBD61B795B1}"/>
    <dataValidation allowBlank="1" showInputMessage="1" prompt="Nombre del capítulo" sqref="C8:K10" xr:uid="{58142B93-2AB0-48FA-9947-2354EF8B4520}"/>
    <dataValidation allowBlank="1" sqref="B8" xr:uid="{C7FCA54D-1834-4C2E-8A7E-0AC412E7093E}"/>
  </dataValidations>
  <pageMargins left="0.11811023622047245" right="0.11811023622047245" top="0.15748031496062992" bottom="0.15748031496062992" header="0.31496062992125984" footer="0.31496062992125984"/>
  <pageSetup scale="62" orientation="portrait" horizontalDpi="360" verticalDpi="360" r:id="rId1"/>
  <rowBreaks count="1" manualBreakCount="1">
    <brk id="43" max="16383" man="1"/>
  </rowBreaks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1er Semest</vt:lpstr>
      <vt:lpstr>'1er Semest'!Área_de_impresión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Nicole Espaillat A.</dc:creator>
  <cp:lastModifiedBy>Nelson Augusto Perez Ubiera</cp:lastModifiedBy>
  <cp:lastPrinted>2025-01-27T12:55:18Z</cp:lastPrinted>
  <dcterms:created xsi:type="dcterms:W3CDTF">2021-03-22T15:50:10Z</dcterms:created>
  <dcterms:modified xsi:type="dcterms:W3CDTF">2025-01-27T12:55:38Z</dcterms:modified>
</cp:coreProperties>
</file>