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mirez\Desktop\"/>
    </mc:Choice>
  </mc:AlternateContent>
  <xr:revisionPtr revIDLastSave="0" documentId="13_ncr:1_{D1388E15-F618-4FD9-86C7-AF836CF70D48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E.S.ENERO 2025" sheetId="1" r:id="rId1"/>
  </sheets>
  <definedNames>
    <definedName name="_xlnm.Print_Area" localSheetId="0">'E.S.ENERO 2025'!$A$1:$F$59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32" i="1"/>
  <c r="B37" i="1" s="1"/>
  <c r="B45" i="1" s="1"/>
  <c r="B23" i="1"/>
  <c r="B16" i="1"/>
  <c r="B24" i="1" s="1"/>
  <c r="C44" i="1" l="1"/>
  <c r="C37" i="1"/>
  <c r="C32" i="1"/>
  <c r="C23" i="1"/>
  <c r="C16" i="1"/>
  <c r="C45" i="1" l="1"/>
  <c r="C24" i="1"/>
  <c r="E10" i="1" l="1"/>
  <c r="F10" i="1" l="1"/>
  <c r="D32" i="1" l="1"/>
  <c r="D37" i="1" s="1"/>
  <c r="D44" i="1" l="1"/>
  <c r="D23" i="1"/>
  <c r="D16" i="1"/>
  <c r="D45" i="1" l="1"/>
  <c r="D24" i="1"/>
  <c r="E37" i="1" l="1"/>
  <c r="F37" i="1" s="1"/>
  <c r="E16" i="1"/>
  <c r="F16" i="1" s="1"/>
  <c r="E24" i="1" l="1"/>
  <c r="F24" i="1" s="1"/>
  <c r="E32" i="1" l="1"/>
  <c r="F32" i="1" s="1"/>
  <c r="E45" i="1"/>
  <c r="F45" i="1" s="1"/>
  <c r="E40" i="1" l="1"/>
  <c r="F40" i="1" s="1"/>
  <c r="E23" i="1" l="1"/>
  <c r="F23" i="1" s="1"/>
  <c r="E44" i="1"/>
  <c r="F44" i="1" s="1"/>
  <c r="E43" i="1"/>
  <c r="F43" i="1" s="1"/>
  <c r="E42" i="1"/>
  <c r="F42" i="1" s="1"/>
  <c r="E41" i="1"/>
  <c r="F41" i="1" s="1"/>
  <c r="E36" i="1"/>
  <c r="F36" i="1" s="1"/>
  <c r="E35" i="1"/>
  <c r="F35" i="1" s="1"/>
  <c r="E31" i="1"/>
  <c r="F31" i="1" s="1"/>
  <c r="E30" i="1"/>
  <c r="F30" i="1" s="1"/>
  <c r="E29" i="1"/>
  <c r="F29" i="1" s="1"/>
  <c r="E28" i="1"/>
  <c r="F28" i="1" s="1"/>
  <c r="E22" i="1"/>
  <c r="F22" i="1" s="1"/>
  <c r="E21" i="1"/>
  <c r="F21" i="1" s="1"/>
  <c r="E20" i="1"/>
  <c r="F20" i="1" s="1"/>
  <c r="E19" i="1"/>
  <c r="F19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<sst xmlns="http://schemas.openxmlformats.org/spreadsheetml/2006/main" count="46" uniqueCount="46">
  <si>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</si>
  <si>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</si>
  <si>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</si>
  <si>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</si>
  <si>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</si>
  <si>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</si>
  <si>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</si>
  <si>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</si>
  <si>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</si>
  <si>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</si>
  <si>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</si>
  <si>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</si>
  <si>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</si>
  <si>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</si>
  <si>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</si>
  <si>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</si>
  <si>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</si>
  <si>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</si>
  <si>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</si>
  <si>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</si>
  <si>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</si>
  <si>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</si>
  <si>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</si>
  <si>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</si>
  <si>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</si>
  <si>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</si>
  <si>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</si>
  <si>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</si>
  <si>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</si>
  <si>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</si>
  <si>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</si>
  <si>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</si>
  <si>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</si>
  <si>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</si>
  <si>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</si>
  <si>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</si>
  <si>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</si>
  <si>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</si>
  <si>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</si>
  <si>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</si>
  <si>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</si>
  <si>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</si>
  <si>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2024-12</t>
  </si>
  <si>
    <t>2025-01</t>
  </si>
  <si>
    <t>2024-01</t>
  </si>
  <si>
    <t>Al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</si>
</sst>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" fontId="0" fillId="2" borderId="1" xfId="0" applyNumberForma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right"/>
    </xf>
    <xf numFmtId="17" fontId="1" fillId="2" borderId="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48</xdr:row>
      <xdr:rowOff>9524</xdr:rowOff>
    </xdr:from>
    <xdr:to>
      <xdr:col>3</xdr:col>
      <xdr:colOff>1133475</xdr:colOff>
      <xdr:row>56</xdr:row>
      <xdr:rowOff>3809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075FC5-3142-4161-9B10-ACB495FD16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9191624"/>
          <a:ext cx="3124200" cy="1518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topLeftCell="A31" zoomScaleNormal="100" workbookViewId="0">
      <selection activeCell="E53" sqref="E53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6" width="17.7109375" style="2" customWidth="1"/>
    <col min="7" max="10" width="9.140625" style="2"/>
    <col min="11" max="16384" width="9.140625" style="1"/>
  </cols>
  <sheetData>
    <row r="1" spans="1:6" x14ac:dyDescent="0.25">
      <c r="A1" s="20" t="s">
        <v>5</v>
      </c>
      <c r="B1" s="20"/>
      <c r="C1" s="20"/>
      <c r="D1" s="20"/>
      <c r="E1" s="20"/>
      <c r="F1" s="20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s="2" customFormat="1" x14ac:dyDescent="0.25">
      <c r="A3" s="20" t="s">
        <v>45</v>
      </c>
      <c r="B3" s="20"/>
      <c r="C3" s="20"/>
      <c r="D3" s="20"/>
      <c r="E3" s="20"/>
      <c r="F3" s="20"/>
    </row>
    <row r="4" spans="1:6" s="2" customFormat="1" x14ac:dyDescent="0.25">
      <c r="A4" s="20" t="s">
        <v>0</v>
      </c>
      <c r="B4" s="20"/>
      <c r="C4" s="20"/>
      <c r="D4" s="20"/>
      <c r="E4" s="20"/>
      <c r="F4" s="20"/>
    </row>
    <row r="5" spans="1:6" s="2" customFormat="1" x14ac:dyDescent="0.25">
      <c r="A5" s="20" t="s">
        <v>1</v>
      </c>
      <c r="B5" s="20"/>
      <c r="C5" s="20"/>
      <c r="D5" s="20"/>
      <c r="E5" s="20"/>
      <c r="F5" s="20"/>
    </row>
    <row r="6" spans="1:6" s="2" customFormat="1" x14ac:dyDescent="0.25">
      <c r="B6" s="13"/>
      <c r="C6" s="13"/>
      <c r="D6" s="13"/>
      <c r="E6" s="19" t="s">
        <v>2</v>
      </c>
      <c r="F6" s="19"/>
    </row>
    <row r="7" spans="1:6" s="2" customFormat="1" x14ac:dyDescent="0.25">
      <c r="A7" s="6"/>
      <c r="B7" s="3" t="s">
        <v>42</v>
      </c>
      <c r="C7" s="3" t="s">
        <v>43</v>
      </c>
      <c r="D7" s="3" t="s">
        <v>44</v>
      </c>
      <c r="E7" s="3" t="s">
        <v>3</v>
      </c>
      <c r="F7" s="3" t="s">
        <v>4</v>
      </c>
    </row>
    <row r="8" spans="1:6" s="2" customFormat="1" x14ac:dyDescent="0.25">
      <c r="A8" s="7" t="s">
        <v>7</v>
      </c>
      <c r="B8" s="8"/>
      <c r="C8" s="8"/>
      <c r="D8" s="8"/>
      <c r="E8" s="4"/>
      <c r="F8" s="4"/>
    </row>
    <row r="9" spans="1:6" s="2" customFormat="1" x14ac:dyDescent="0.25">
      <c r="A9" s="7" t="s">
        <v>8</v>
      </c>
      <c r="B9" s="8"/>
      <c r="C9" s="8"/>
      <c r="D9" s="8"/>
      <c r="E9" s="4"/>
      <c r="F9" s="4"/>
    </row>
    <row r="10" spans="1:6" s="2" customFormat="1" x14ac:dyDescent="0.25">
      <c r="A10" s="2" t="s">
        <v>9</v>
      </c>
      <c r="B10" s="8">
        <v>145522317.52000001</v>
      </c>
      <c r="C10" s="8">
        <v>61250169.909999996</v>
      </c>
      <c r="D10" s="8">
        <v>41333866.75</v>
      </c>
      <c r="E10" s="4">
        <f>C10-D10</f>
        <v>19916303.159999996</v>
      </c>
      <c r="F10" s="4">
        <f>IF(D10 &gt; 0, (E10/D10)*100, 100)</f>
        <v>48.18398259340205</v>
      </c>
    </row>
    <row r="11" spans="1:6" s="2" customFormat="1" x14ac:dyDescent="0.25">
      <c r="A11" s="2" t="s">
        <v>10</v>
      </c>
      <c r="B11" s="8">
        <v>470379741.92000002</v>
      </c>
      <c r="C11" s="8">
        <v>600100724.54999995</v>
      </c>
      <c r="D11" s="8">
        <v>585497917.30999994</v>
      </c>
      <c r="E11" s="4">
        <f t="shared" ref="E11:E15" si="0">C11-D11</f>
        <v>14602807.24000001</v>
      </c>
      <c r="F11" s="4">
        <f t="shared" ref="F11:F15" si="1">IF(D11 &gt; 0, (E11/D11)*100, 100)</f>
        <v>2.4940835497914078</v>
      </c>
    </row>
    <row r="12" spans="1:6" s="2" customFormat="1" x14ac:dyDescent="0.25">
      <c r="A12" s="2" t="s">
        <v>11</v>
      </c>
      <c r="B12" s="8">
        <v>1456775301.79</v>
      </c>
      <c r="C12" s="8">
        <v>1453001206.3399999</v>
      </c>
      <c r="D12" s="8">
        <v>1472969975.4100001</v>
      </c>
      <c r="E12" s="4">
        <f t="shared" si="0"/>
        <v>-19968769.070000172</v>
      </c>
      <c r="F12" s="4">
        <f t="shared" si="1"/>
        <v>-1.3556806590332486</v>
      </c>
    </row>
    <row r="13" spans="1:6" s="2" customFormat="1" x14ac:dyDescent="0.25">
      <c r="A13" s="2" t="s">
        <v>12</v>
      </c>
      <c r="B13" s="8">
        <v>11197815.220000001</v>
      </c>
      <c r="C13" s="8">
        <v>10293282.380000001</v>
      </c>
      <c r="D13" s="8">
        <v>21131620.34</v>
      </c>
      <c r="E13" s="4">
        <f t="shared" si="0"/>
        <v>-10838337.959999999</v>
      </c>
      <c r="F13" s="4">
        <f t="shared" si="1"/>
        <v>-51.289668211027497</v>
      </c>
    </row>
    <row r="14" spans="1:6" s="2" customFormat="1" x14ac:dyDescent="0.25">
      <c r="A14" s="2" t="s">
        <v>13</v>
      </c>
      <c r="B14" s="8">
        <v>5143107.3600000003</v>
      </c>
      <c r="C14" s="8">
        <v>5858400.5499999998</v>
      </c>
      <c r="D14" s="8">
        <v>6924297.9900000002</v>
      </c>
      <c r="E14" s="4">
        <f t="shared" si="0"/>
        <v>-1065897.4400000004</v>
      </c>
      <c r="F14" s="4">
        <f t="shared" si="1"/>
        <v>-15.393581292130387</v>
      </c>
    </row>
    <row r="15" spans="1:6" s="2" customFormat="1" x14ac:dyDescent="0.25">
      <c r="A15" s="2" t="s">
        <v>14</v>
      </c>
      <c r="B15" s="14">
        <v>131334611.59</v>
      </c>
      <c r="C15" s="14">
        <v>131334611.59</v>
      </c>
      <c r="D15" s="14">
        <v>99650109.530000001</v>
      </c>
      <c r="E15" s="5">
        <f t="shared" si="0"/>
        <v>31684502.060000002</v>
      </c>
      <c r="F15" s="5">
        <f t="shared" si="1"/>
        <v>31.795752367398329</v>
      </c>
    </row>
    <row r="16" spans="1:6" s="2" customFormat="1" x14ac:dyDescent="0.25">
      <c r="A16" s="7" t="s">
        <v>15</v>
      </c>
      <c r="B16" s="11">
        <f>B10+B11+B12+B13+B14+B15</f>
        <v>2220352895.4000001</v>
      </c>
      <c r="C16" s="11">
        <f>C10+C11+C12+C13+C14+C15</f>
        <v>2261838395.3199997</v>
      </c>
      <c r="D16" s="11">
        <f>D10+D11+D12+D13+D14+D15</f>
        <v>2227507787.3299999</v>
      </c>
      <c r="E16" s="11">
        <f>C16-D16</f>
        <v>34330607.989999771</v>
      </c>
      <c r="F16" s="11">
        <f>IF(D16 &gt; 0, (E16/D16)*100, 100)</f>
        <v>1.5412115811792571</v>
      </c>
    </row>
    <row r="17" spans="1:6" s="2" customFormat="1" x14ac:dyDescent="0.25">
      <c r="B17" s="8"/>
      <c r="C17" s="8"/>
      <c r="D17" s="8"/>
      <c r="E17" s="4"/>
      <c r="F17" s="4"/>
    </row>
    <row r="18" spans="1:6" s="2" customFormat="1" x14ac:dyDescent="0.25">
      <c r="A18" s="7" t="s">
        <v>16</v>
      </c>
      <c r="B18" s="8"/>
      <c r="C18" s="8"/>
      <c r="D18" s="8"/>
      <c r="E18" s="4"/>
      <c r="F18" s="4"/>
    </row>
    <row r="19" spans="1:6" s="2" customFormat="1" x14ac:dyDescent="0.25">
      <c r="A19" s="2" t="s">
        <v>17</v>
      </c>
      <c r="B19" s="8">
        <v>4289059209.8600001</v>
      </c>
      <c r="C19" s="8">
        <v>4338847848.4099998</v>
      </c>
      <c r="D19" s="8">
        <v>4224768084.6599998</v>
      </c>
      <c r="E19" s="4">
        <f t="shared" ref="E19:E22" si="2">C19-D19</f>
        <v>114079763.75</v>
      </c>
      <c r="F19" s="4">
        <f>IF(D19 &gt; 0, (E19/D19)*100, 100)</f>
        <v>2.700260972057142</v>
      </c>
    </row>
    <row r="20" spans="1:6" s="2" customFormat="1" x14ac:dyDescent="0.25">
      <c r="A20" s="2" t="s">
        <v>18</v>
      </c>
      <c r="B20" s="8">
        <v>40175256.109999999</v>
      </c>
      <c r="C20" s="8">
        <v>39923625.25</v>
      </c>
      <c r="D20" s="8">
        <v>37976785.520000003</v>
      </c>
      <c r="E20" s="4">
        <f t="shared" si="2"/>
        <v>1946839.7299999967</v>
      </c>
      <c r="F20" s="4">
        <f t="shared" ref="F20:F22" si="3">IF(D20 &gt; 0, (E20/D20)*100, 100)</f>
        <v>5.1263941993582307</v>
      </c>
    </row>
    <row r="21" spans="1:6" s="2" customFormat="1" x14ac:dyDescent="0.25">
      <c r="A21" s="2" t="s">
        <v>19</v>
      </c>
      <c r="B21" s="8">
        <v>6375384.2400000002</v>
      </c>
      <c r="C21" s="8">
        <v>5536319.7999999998</v>
      </c>
      <c r="D21" s="8">
        <v>11903353.039999999</v>
      </c>
      <c r="E21" s="4">
        <f t="shared" si="2"/>
        <v>-6367033.2399999993</v>
      </c>
      <c r="F21" s="4">
        <f t="shared" si="3"/>
        <v>-53.489409400899355</v>
      </c>
    </row>
    <row r="22" spans="1:6" s="2" customFormat="1" x14ac:dyDescent="0.25">
      <c r="A22" s="2" t="s">
        <v>20</v>
      </c>
      <c r="B22" s="14">
        <v>452257159.56999999</v>
      </c>
      <c r="C22" s="14">
        <v>408969041.13999999</v>
      </c>
      <c r="D22" s="14">
        <v>408008596.19999999</v>
      </c>
      <c r="E22" s="5">
        <f t="shared" si="2"/>
        <v>960444.93999999762</v>
      </c>
      <c r="F22" s="5">
        <f t="shared" si="3"/>
        <v>0.23539821193600566</v>
      </c>
    </row>
    <row r="23" spans="1:6" s="2" customFormat="1" x14ac:dyDescent="0.25">
      <c r="A23" s="7" t="s">
        <v>21</v>
      </c>
      <c r="B23" s="11">
        <f>B19+B20+B21+B22</f>
        <v>4787867009.7799997</v>
      </c>
      <c r="C23" s="11">
        <f>C19+C20+C21+C22</f>
        <v>4793276834.6000004</v>
      </c>
      <c r="D23" s="11">
        <f>D19+D20+D21+D22</f>
        <v>4682656819.4200001</v>
      </c>
      <c r="E23" s="11">
        <f>C23-D23</f>
        <v>110620015.18000031</v>
      </c>
      <c r="F23" s="11">
        <f>IF(D23 &gt; 0, (E23/D23)*100, 100)</f>
        <v>2.3623344491365446</v>
      </c>
    </row>
    <row r="24" spans="1:6" s="2" customFormat="1" ht="15.75" thickBot="1" x14ac:dyDescent="0.3">
      <c r="A24" s="7" t="s">
        <v>22</v>
      </c>
      <c r="B24" s="12">
        <f>B16+B23</f>
        <v>7008219905.1800003</v>
      </c>
      <c r="C24" s="12">
        <f>C16+C23</f>
        <v>7055115229.9200001</v>
      </c>
      <c r="D24" s="12">
        <f>D16+D23</f>
        <v>6910164606.75</v>
      </c>
      <c r="E24" s="12">
        <f>C24-D24</f>
        <v>144950623.17000008</v>
      </c>
      <c r="F24" s="12">
        <f>IF(D24 &gt; 0, (E24/D24)*100, 100)</f>
        <v>2.0976435645021994</v>
      </c>
    </row>
    <row r="25" spans="1:6" s="2" customFormat="1" ht="15.75" thickTop="1" x14ac:dyDescent="0.25">
      <c r="B25" s="8"/>
      <c r="C25" s="8"/>
      <c r="D25" s="8"/>
      <c r="E25" s="4"/>
      <c r="F25" s="4"/>
    </row>
    <row r="26" spans="1:6" s="2" customFormat="1" x14ac:dyDescent="0.25">
      <c r="A26" s="7" t="s">
        <v>23</v>
      </c>
      <c r="B26" s="8"/>
      <c r="C26" s="8"/>
      <c r="D26" s="8"/>
      <c r="E26" s="4"/>
      <c r="F26" s="4"/>
    </row>
    <row r="27" spans="1:6" s="2" customFormat="1" x14ac:dyDescent="0.25">
      <c r="A27" s="7" t="s">
        <v>24</v>
      </c>
      <c r="B27" s="8"/>
      <c r="C27" s="8"/>
      <c r="D27" s="8"/>
      <c r="E27" s="4"/>
      <c r="F27" s="4"/>
    </row>
    <row r="28" spans="1:6" s="2" customFormat="1" x14ac:dyDescent="0.25">
      <c r="A28" s="2" t="s">
        <v>25</v>
      </c>
      <c r="B28" s="8">
        <v>72852044.359999999</v>
      </c>
      <c r="C28" s="8">
        <v>78426429.260000005</v>
      </c>
      <c r="D28" s="8">
        <v>117667225.84999999</v>
      </c>
      <c r="E28" s="4">
        <f>C28-D28</f>
        <v>-39240796.589999989</v>
      </c>
      <c r="F28" s="4">
        <f>IF(D28 &gt; 0, (E28/D28)*100, 100)</f>
        <v>-33.348960431873728</v>
      </c>
    </row>
    <row r="29" spans="1:6" s="2" customFormat="1" x14ac:dyDescent="0.25">
      <c r="A29" s="2" t="s">
        <v>26</v>
      </c>
      <c r="B29" s="8">
        <v>30867126.109999999</v>
      </c>
      <c r="C29" s="8">
        <v>27528221.449999999</v>
      </c>
      <c r="D29" s="8">
        <v>28294511.5</v>
      </c>
      <c r="E29" s="4">
        <f>C29-D29</f>
        <v>-766290.05000000075</v>
      </c>
      <c r="F29" s="4">
        <f>IF(D29 &gt; 0, (E29/D29)*100, 100)</f>
        <v>-2.7082639330952958</v>
      </c>
    </row>
    <row r="30" spans="1:6" s="2" customFormat="1" x14ac:dyDescent="0.25">
      <c r="A30" s="2" t="s">
        <v>27</v>
      </c>
      <c r="B30" s="8">
        <v>12391670.08</v>
      </c>
      <c r="C30" s="8">
        <v>16043051.800000001</v>
      </c>
      <c r="D30" s="8">
        <v>12770955.41</v>
      </c>
      <c r="E30" s="4">
        <f>C30-D30</f>
        <v>3272096.3900000006</v>
      </c>
      <c r="F30" s="4">
        <f>IF(D30 &gt; 0, (E30/D30)*100, 100)</f>
        <v>25.621390764843337</v>
      </c>
    </row>
    <row r="31" spans="1:6" s="2" customFormat="1" x14ac:dyDescent="0.25">
      <c r="A31" s="2" t="s">
        <v>28</v>
      </c>
      <c r="B31" s="14">
        <v>359875350.76999998</v>
      </c>
      <c r="C31" s="14">
        <v>353679917.23000002</v>
      </c>
      <c r="D31" s="14">
        <v>398873799.17000002</v>
      </c>
      <c r="E31" s="5">
        <f>C31-D31</f>
        <v>-45193881.939999998</v>
      </c>
      <c r="F31" s="5">
        <f>IF(D31 &gt; 0, (E31/D31)*100, 100)</f>
        <v>-11.330371168535532</v>
      </c>
    </row>
    <row r="32" spans="1:6" s="2" customFormat="1" x14ac:dyDescent="0.25">
      <c r="A32" s="7" t="s">
        <v>29</v>
      </c>
      <c r="B32" s="11">
        <f>B28+B29+B30+B31</f>
        <v>475986191.31999999</v>
      </c>
      <c r="C32" s="11">
        <f>C28+C29+C30+C31</f>
        <v>475677619.74000001</v>
      </c>
      <c r="D32" s="11">
        <f>D28+D29+D30+D31</f>
        <v>557606491.93000007</v>
      </c>
      <c r="E32" s="11">
        <f>C32-D32</f>
        <v>-81928872.190000057</v>
      </c>
      <c r="F32" s="11">
        <f>IF(D32 &gt; 0, (E32/D32)*100, 100)</f>
        <v>-14.692955224826385</v>
      </c>
    </row>
    <row r="33" spans="1:6" s="2" customFormat="1" x14ac:dyDescent="0.25">
      <c r="B33" s="4"/>
      <c r="C33" s="4"/>
      <c r="D33" s="8"/>
      <c r="E33" s="4"/>
      <c r="F33" s="4"/>
    </row>
    <row r="34" spans="1:6" s="2" customFormat="1" x14ac:dyDescent="0.25">
      <c r="A34" s="7" t="s">
        <v>30</v>
      </c>
      <c r="B34" s="4"/>
      <c r="C34" s="4"/>
      <c r="D34" s="8"/>
      <c r="E34" s="4"/>
      <c r="F34" s="4"/>
    </row>
    <row r="35" spans="1:6" s="2" customFormat="1" x14ac:dyDescent="0.25">
      <c r="A35" s="2" t="s">
        <v>31</v>
      </c>
      <c r="B35" s="5">
        <v>31232861</v>
      </c>
      <c r="C35" s="5">
        <v>31232861</v>
      </c>
      <c r="D35" s="14">
        <v>31232861</v>
      </c>
      <c r="E35" s="5">
        <f>C35-D35</f>
        <v>0</v>
      </c>
      <c r="F35" s="5">
        <f>IF(D35 &gt; 0, (E35/D35)*100, 100)</f>
        <v>0</v>
      </c>
    </row>
    <row r="36" spans="1:6" s="2" customFormat="1" x14ac:dyDescent="0.25">
      <c r="A36" s="7" t="s">
        <v>32</v>
      </c>
      <c r="B36" s="11">
        <v>31232861</v>
      </c>
      <c r="C36" s="11">
        <v>31232861</v>
      </c>
      <c r="D36" s="11">
        <v>31232861</v>
      </c>
      <c r="E36" s="11">
        <f>C36-D36</f>
        <v>0</v>
      </c>
      <c r="F36" s="11">
        <f>IF(D36 &gt; 0, (E36/D36)*100, 100)</f>
        <v>0</v>
      </c>
    </row>
    <row r="37" spans="1:6" s="2" customFormat="1" x14ac:dyDescent="0.25">
      <c r="A37" s="7" t="s">
        <v>33</v>
      </c>
      <c r="B37" s="11">
        <f>B32+B36</f>
        <v>507219052.31999999</v>
      </c>
      <c r="C37" s="11">
        <f>C32+C36</f>
        <v>506910480.74000001</v>
      </c>
      <c r="D37" s="11">
        <f>D32+D36</f>
        <v>588839352.93000007</v>
      </c>
      <c r="E37" s="11">
        <f>C37-D37</f>
        <v>-81928872.190000057</v>
      </c>
      <c r="F37" s="11">
        <f>IF(D37 &gt; 0, (E37/D37)*100, 100)</f>
        <v>-13.913620375800456</v>
      </c>
    </row>
    <row r="38" spans="1:6" s="2" customFormat="1" x14ac:dyDescent="0.25">
      <c r="B38" s="8"/>
      <c r="C38" s="8"/>
      <c r="D38" s="8"/>
      <c r="E38" s="4"/>
      <c r="F38" s="4"/>
    </row>
    <row r="39" spans="1:6" s="2" customFormat="1" x14ac:dyDescent="0.25">
      <c r="A39" s="7" t="s">
        <v>34</v>
      </c>
      <c r="B39" s="8"/>
      <c r="C39" s="8"/>
      <c r="D39" s="8"/>
      <c r="E39" s="4"/>
      <c r="F39" s="4"/>
    </row>
    <row r="40" spans="1:6" s="2" customFormat="1" x14ac:dyDescent="0.25">
      <c r="A40" s="2" t="s">
        <v>35</v>
      </c>
      <c r="B40" s="8">
        <v>25000000</v>
      </c>
      <c r="C40" s="8">
        <v>25000000</v>
      </c>
      <c r="D40" s="8">
        <v>25000000</v>
      </c>
      <c r="E40" s="4">
        <f>C40-D40</f>
        <v>0</v>
      </c>
      <c r="F40" s="4">
        <f>IF(D40 &gt; 0, (E40/D40)*100, 100)</f>
        <v>0</v>
      </c>
    </row>
    <row r="41" spans="1:6" s="2" customFormat="1" x14ac:dyDescent="0.25">
      <c r="A41" s="2" t="s">
        <v>36</v>
      </c>
      <c r="B41" s="8">
        <v>4891124204.8699999</v>
      </c>
      <c r="C41" s="8">
        <v>4891124204.8699999</v>
      </c>
      <c r="D41" s="8">
        <v>4612324204.8699999</v>
      </c>
      <c r="E41" s="4">
        <f t="shared" ref="E41:E43" si="4">C41-D41</f>
        <v>278800000</v>
      </c>
      <c r="F41" s="4">
        <f t="shared" ref="F41:F43" si="5">IF(D41 &gt; 0, (E41/D41)*100, 100)</f>
        <v>6.0446748237173855</v>
      </c>
    </row>
    <row r="42" spans="1:6" s="2" customFormat="1" x14ac:dyDescent="0.25">
      <c r="A42" s="2" t="s">
        <v>37</v>
      </c>
      <c r="B42" s="8">
        <v>109075502.56</v>
      </c>
      <c r="C42" s="8">
        <v>47203896.32</v>
      </c>
      <c r="D42" s="8">
        <v>208199903.52000001</v>
      </c>
      <c r="E42" s="4">
        <f t="shared" si="4"/>
        <v>-160996007.20000002</v>
      </c>
      <c r="F42" s="4">
        <f t="shared" si="5"/>
        <v>-77.327608936444335</v>
      </c>
    </row>
    <row r="43" spans="1:6" s="2" customFormat="1" x14ac:dyDescent="0.25">
      <c r="A43" s="2" t="s">
        <v>38</v>
      </c>
      <c r="B43" s="14">
        <v>1475801145.4300001</v>
      </c>
      <c r="C43" s="14">
        <v>1584876647.99</v>
      </c>
      <c r="D43" s="14">
        <v>1475801145.4300001</v>
      </c>
      <c r="E43" s="5">
        <f t="shared" si="4"/>
        <v>109075502.55999994</v>
      </c>
      <c r="F43" s="5">
        <f t="shared" si="5"/>
        <v>7.3909349438957728</v>
      </c>
    </row>
    <row r="44" spans="1:6" s="2" customFormat="1" x14ac:dyDescent="0.25">
      <c r="A44" s="7" t="s">
        <v>39</v>
      </c>
      <c r="B44" s="11">
        <f>B40+B41+B42+B43</f>
        <v>6501000852.8600006</v>
      </c>
      <c r="C44" s="11">
        <f>C40+C41+C42+C43</f>
        <v>6548204749.1799994</v>
      </c>
      <c r="D44" s="11">
        <f>D40+D41+D42+D43</f>
        <v>6321325253.8200006</v>
      </c>
      <c r="E44" s="11">
        <f>C44-D44</f>
        <v>226879495.3599987</v>
      </c>
      <c r="F44" s="11">
        <f>IF(D44 &gt; 0, (E44/D44)*100, 100)</f>
        <v>3.5891128244491859</v>
      </c>
    </row>
    <row r="45" spans="1:6" s="2" customFormat="1" ht="15.75" thickBot="1" x14ac:dyDescent="0.3">
      <c r="A45" s="7" t="s">
        <v>40</v>
      </c>
      <c r="B45" s="12">
        <f>B37+B44</f>
        <v>7008219905.1800003</v>
      </c>
      <c r="C45" s="12">
        <f>C37+C44</f>
        <v>7055115229.9199991</v>
      </c>
      <c r="D45" s="12">
        <f>D37+D44</f>
        <v>6910164606.750001</v>
      </c>
      <c r="E45" s="12">
        <f>C45-D45</f>
        <v>144950623.16999817</v>
      </c>
      <c r="F45" s="12">
        <f>IF(D45 &gt; 0, (E45/D45)*100, 100)</f>
        <v>2.0976435645021714</v>
      </c>
    </row>
    <row r="46" spans="1:6" s="2" customFormat="1" ht="15.75" thickTop="1" x14ac:dyDescent="0.25">
      <c r="B46" s="8"/>
      <c r="C46" s="8"/>
      <c r="D46" s="8"/>
      <c r="E46" s="4"/>
      <c r="F46" s="4"/>
    </row>
    <row r="47" spans="1:6" s="2" customFormat="1" x14ac:dyDescent="0.25">
      <c r="A47" s="7" t="s">
        <v>41</v>
      </c>
      <c r="B47" s="8"/>
      <c r="C47" s="8"/>
      <c r="D47" s="8"/>
      <c r="E47" s="4"/>
      <c r="F47" s="4"/>
    </row>
    <row r="48" spans="1:6" s="2" customFormat="1" x14ac:dyDescent="0.25">
      <c r="B48" s="8"/>
      <c r="C48" s="8"/>
      <c r="D48" s="15"/>
      <c r="E48" s="4"/>
      <c r="F48" s="4"/>
    </row>
    <row r="49" spans="2:6" s="2" customFormat="1" x14ac:dyDescent="0.25">
      <c r="B49" s="15"/>
      <c r="C49" s="15"/>
      <c r="D49" s="15"/>
      <c r="E49" s="4"/>
      <c r="F49" s="4"/>
    </row>
    <row r="50" spans="2:6" s="2" customFormat="1" x14ac:dyDescent="0.25">
      <c r="B50" s="16"/>
      <c r="C50" s="16"/>
      <c r="D50" s="15"/>
      <c r="E50" s="10"/>
      <c r="F50" s="10"/>
    </row>
    <row r="51" spans="2:6" s="2" customFormat="1" x14ac:dyDescent="0.25">
      <c r="B51" s="18"/>
      <c r="C51" s="18"/>
      <c r="D51" s="15"/>
      <c r="E51" s="10"/>
      <c r="F51" s="10"/>
    </row>
    <row r="52" spans="2:6" s="2" customFormat="1" x14ac:dyDescent="0.25">
      <c r="B52" s="17"/>
      <c r="C52" s="17"/>
      <c r="D52" s="8"/>
      <c r="E52" s="10"/>
      <c r="F52" s="10"/>
    </row>
    <row r="53" spans="2:6" s="2" customFormat="1" x14ac:dyDescent="0.25">
      <c r="B53" s="17"/>
      <c r="C53" s="17"/>
      <c r="D53" s="15"/>
      <c r="E53" s="10"/>
      <c r="F53" s="10"/>
    </row>
    <row r="54" spans="2:6" s="2" customFormat="1" x14ac:dyDescent="0.25">
      <c r="B54" s="8"/>
      <c r="C54" s="8"/>
      <c r="D54" s="8"/>
      <c r="E54" s="4"/>
      <c r="F54" s="4"/>
    </row>
    <row r="55" spans="2:6" s="2" customFormat="1" x14ac:dyDescent="0.25">
      <c r="B55" s="15"/>
      <c r="C55" s="15"/>
      <c r="D55" s="8"/>
      <c r="E55" s="4"/>
      <c r="F55" s="4"/>
    </row>
    <row r="56" spans="2:6" s="2" customFormat="1" x14ac:dyDescent="0.25">
      <c r="B56" s="8"/>
      <c r="C56" s="8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</sheetData>
  <mergeCells count="6">
    <mergeCell ref="E6:F6"/>
    <mergeCell ref="A1:F1"/>
    <mergeCell ref="A3:F3"/>
    <mergeCell ref="A2:F2"/>
    <mergeCell ref="A4:F4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E.S.ENERO 2025</vt:lpstr>
      <vt:lpstr>'E.S.ENERO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Julio Anibal Ramirez</cp:lastModifiedBy>
  <cp:lastPrinted>2025-02-12T18:02:09Z</cp:lastPrinted>
  <dcterms:created xsi:type="dcterms:W3CDTF">2023-06-01T12:11:43Z</dcterms:created>
  <dcterms:modified xsi:type="dcterms:W3CDTF">2025-02-12T19:34:08Z</dcterms:modified>
</cp:coreProperties>
</file>