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P3DIRD09\Users\Nelson.ubiera\Desktop\CARPETA COMPARTIDA OAI\Portal de Transparencia\11. Presupuesto\Metas fisicas\2025\T1\"/>
    </mc:Choice>
  </mc:AlternateContent>
  <xr:revisionPtr revIDLastSave="0" documentId="13_ncr:1_{4F87EF15-A018-47ED-9BF6-0BC4E0B42FF0}" xr6:coauthVersionLast="36" xr6:coauthVersionMax="36" xr10:uidLastSave="{00000000-0000-0000-0000-000000000000}"/>
  <bookViews>
    <workbookView xWindow="0" yWindow="0" windowWidth="20490" windowHeight="7545" xr2:uid="{4338FEAE-DB8E-4C02-BE6D-DDC1311F061E}"/>
  </bookViews>
  <sheets>
    <sheet name="Trimestral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4" l="1"/>
  <c r="F43" i="4" l="1"/>
  <c r="D43" i="4"/>
  <c r="H43" i="4"/>
  <c r="G41" i="4"/>
  <c r="J33" i="4" l="1"/>
  <c r="J34" i="4"/>
  <c r="J35" i="4"/>
  <c r="J36" i="4"/>
  <c r="J37" i="4"/>
  <c r="J38" i="4"/>
  <c r="J39" i="4"/>
  <c r="J40" i="4"/>
  <c r="J41" i="4"/>
  <c r="J32" i="4"/>
  <c r="I38" i="4"/>
  <c r="I41" i="4"/>
  <c r="I32" i="4"/>
  <c r="I28" i="4"/>
  <c r="F33" i="4"/>
  <c r="F34" i="4"/>
  <c r="F35" i="4"/>
  <c r="F36" i="4"/>
  <c r="F37" i="4"/>
  <c r="F38" i="4"/>
  <c r="F39" i="4"/>
  <c r="F40" i="4"/>
  <c r="F41" i="4"/>
  <c r="F32" i="4"/>
  <c r="I34" i="4"/>
  <c r="I35" i="4"/>
  <c r="I39" i="4"/>
  <c r="I36" i="4"/>
  <c r="E37" i="4"/>
  <c r="I37" i="4" s="1"/>
  <c r="I40" i="4"/>
  <c r="E41" i="4"/>
</calcChain>
</file>

<file path=xl/sharedStrings.xml><?xml version="1.0" encoding="utf-8"?>
<sst xmlns="http://schemas.openxmlformats.org/spreadsheetml/2006/main" count="121" uniqueCount="98">
  <si>
    <t>Código</t>
  </si>
  <si>
    <t>Documento Relacionado</t>
  </si>
  <si>
    <t>Fecha Versión</t>
  </si>
  <si>
    <t>Versión</t>
  </si>
  <si>
    <t>DEC-FOR013</t>
  </si>
  <si>
    <t>28/03/2019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</si>
  <si>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</si>
  <si>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</si>
  <si>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</si>
  <si>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</si>
  <si>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</si>
  <si>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</si>
  <si>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</si>
  <si>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</si>
  <si>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</si>
  <si>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</si>
  <si>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</si>
  <si>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</si>
  <si>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</si>
  <si>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</si>
  <si>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</si>
  <si>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</si>
  <si>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</si>
  <si>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</si>
  <si>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</si>
  <si>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</si>
  <si>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</si>
  <si>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</si>
  <si>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</si>
  <si>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</si>
  <si>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</si>
  <si>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</si>
  <si>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</si>
  <si>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</si>
  <si>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</si>
  <si>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</si>
  <si>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</si>
  <si>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</si>
  <si>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</si>
  <si>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</si>
  <si>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</si>
  <si>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[Mencionar el resultado asociado establecido en el Presupuesto General del Estado y el valor alcanzado al final del periodo]</t>
  </si>
  <si>
    <t>Física
(A)</t>
  </si>
  <si>
    <t>Financiera
(B)</t>
  </si>
  <si>
    <t>[Escribir una narrativa, la cual considere los siguiente puntos;
1. Describir lo plasmado en el presupuesto físico (qué se propuso obtener en base a la meta y recursos a emplear).                  
2. Describir qué se alcanzó en base a lo planteado en el punto anterior, en términos de recursos financieros ejecutados y producción de bienes y/o servicios lograda; así como el porcentaje ejecutado con respecto a lo presupuestado.]</t>
  </si>
  <si>
    <t>[De haber un desvío de lo ejecutado sobre lo programado mayor a un 5%, explicar las causas que dieron origen.]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</si>
  <si>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</si>
  <si>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</si>
  <si>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</si>
  <si>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</si>
  <si>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</si>
  <si>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</si>
  <si>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</si>
  <si>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</si>
  <si>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Lineamientos para la Ejecución Presupuestaria 2022 del Gobierno General Nacional</t>
  </si>
  <si>
    <t>5006/2022</t>
  </si>
  <si>
    <t>Ser la Institución de referencia en el apoyo a la Industria Manufacturera Nacional, reconocida por las políticas que articula e implementa, los programas y proyectos innovadores que ejecuta y la calidad de los servicios que ofrece".</t>
  </si>
  <si>
    <t>Promover el desarrollo de la Industria Manufacturera Dominicana, mediante el diseño, articulación e implementación de políticas que contribuyan, de forma sostenible, a mejorar su competitividad y niveles de innovación, con la finalidad de impulsar el crecimiento económico y contribuir a mejorar el bienestar de la Población</t>
  </si>
  <si>
    <t>DESARROLLO PRODUCTIVO</t>
  </si>
  <si>
    <t>3.5.4</t>
  </si>
  <si>
    <t>Líneas de acción</t>
  </si>
  <si>
    <t>11- Fomento y Desarrollo de la Industria Manufacturera</t>
  </si>
  <si>
    <t xml:space="preserve">En impulsar el sector manufacturero nacional facilitando espacios fisicos en los parques, distritos industriales y zonas francas, facilitar incentivos en la adquisicion de maquinarias , equipos y materias primas . Ser un ente promotor de las exportaciones de los productos nacionales, regular el sector mediante la emision del Resgistro Industrial y la Calificacion Industrial, capacitarlo en temas de innovación, emprendimiento y productividad. Servir de enlace para crear sistemas de vinculación entre los pequeños industriales y los proveedores. </t>
  </si>
  <si>
    <t xml:space="preserve">Industrias manufactureras, emprendedores, inversionistas </t>
  </si>
  <si>
    <t>Dirección y Coordinación</t>
  </si>
  <si>
    <t>soportes</t>
  </si>
  <si>
    <t>Cantidad de espacios físicos comercializados</t>
  </si>
  <si>
    <t>Encadenamiento Productivo y Formación de Clúster</t>
  </si>
  <si>
    <t>Cantidad de asistencias brindadas</t>
  </si>
  <si>
    <t>Incubación y Aceleración de Industrias</t>
  </si>
  <si>
    <t>empresas</t>
  </si>
  <si>
    <t>Programas Productivos</t>
  </si>
  <si>
    <t>sensibilizaciones</t>
  </si>
  <si>
    <t>Programas de Innovación</t>
  </si>
  <si>
    <t>capacitaciones</t>
  </si>
  <si>
    <t>Asesoría y Asistencia Fomento y Desarrollo Industria Manufacturera</t>
  </si>
  <si>
    <t>asistencias</t>
  </si>
  <si>
    <t>Elaboración Registro Industrial</t>
  </si>
  <si>
    <t>registros</t>
  </si>
  <si>
    <t>Calificación Industrial</t>
  </si>
  <si>
    <t>calificaciones</t>
  </si>
  <si>
    <t>Administración, Activos y Pasivos y Transferencias</t>
  </si>
  <si>
    <t>Consiste en todo el personal administrativo y gerencial, los servicios administrativos y básicos necesarios para la operación de la institución, con el objetivo del desarrollo de los diferentes programas.</t>
  </si>
  <si>
    <t>1. describir lo plasmado en el presupuesto físico (qué se propuso obtener en base a la meta y recursos a emplear.                  
2. describir qué se alcanzó en base a lo planteado en el punto anterior, en términos de recursos financieros ejecutados y producción de bienes y/o servicios lograda; así como el porcentaje ejecutado con respecto a lo presupuestado.</t>
  </si>
  <si>
    <t>Servicio de Venta y Arrendamiento de Espacios Fisicos</t>
  </si>
  <si>
    <t>Consiste en el personal administrativo, soporte y vigilancia, los servicios administrativos y básicos necesarios para la operación con el objetivo del desarrollo de los diferentes parques, distritos industriales y zonas francas.  Construcciones y remodelaciones de parques y naves industriales.</t>
  </si>
  <si>
    <t>Servicio de Asesoria y Asistencia para el fomento y Desarrollo de la Industria Manufacturera</t>
  </si>
  <si>
    <t xml:space="preserve">Facilitar incentivos en la adquisicion de maquinarias , equipos y materias primas, regular el sector mediante la emision del Resgistro Industrial y la Calificacion Industrial, capacitar en temas de innovación, emprendimiento y productividad, fomento de clústers, incubación, aceleración de empresas. Servir de enlace para crear sistemas de vinculación entre los pequeños industriales y los proveedores. </t>
  </si>
  <si>
    <t>Esta cuenta plasma los desembolsos realizados al Consejo Nacional de Zonas Francas de Exportacion, por la operacion de los parques de Zona Franca.</t>
  </si>
  <si>
    <t>• 3.5.4.1 Mejorar y fortalecer las condiciones de operación para todas las ramas manufactureras, acordes con estándares internacionales, a fin de elevar la eficiencia sistémica del país, ampliar las interrelaciones productivas y generar empleo decente. 
• 3.5.4.2 Apoyar el incremento de la eficiencia y productividad de las empresas manufactureras, incluyendo, entre otros, asesoría en la reorganización de los procesos productivos y adquisición de tecnología, conforme a las mejoras prácticas internacionales.                                                                                  
• 3.5.4.3 Apoyar la integración de complejos productivos que generen economías de aglomeración y encadenamientos en la producción manufacturera (clústeres y parques industriales, entre otros). 
• 3.5.4.5 Apoyar el desarrollo de una cultura de calidad, innovación y exportación en la producción manufacturera nacional.</t>
  </si>
  <si>
    <t>No aplica</t>
  </si>
  <si>
    <t>100 %</t>
  </si>
  <si>
    <t>Estructura productiva sectorial y territorialmente adecuada, integrada competitivamente a la economía global y que aprovecha las oportunidades del mercado local.</t>
  </si>
  <si>
    <t>Desarrollar un sector manufacturero articulador del aparato productivo nacional, ambientalmente sostenible e integrado a los mercados globales con creciente escalamiento en las cadenas de valor</t>
  </si>
  <si>
    <t>25 %</t>
  </si>
  <si>
    <t xml:space="preserve"> Programación Trimestral</t>
  </si>
  <si>
    <t>Ejecución Trimestral</t>
  </si>
  <si>
    <t>Informe de Evaluación Anual de las Metas Físicas-Financieras Enero, Febrero y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</si>
</sst>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5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7" fillId="0" borderId="24" xfId="0" applyFont="1" applyBorder="1" applyAlignment="1" applyProtection="1">
      <alignment vertical="top" wrapText="1"/>
      <protection locked="0"/>
    </xf>
    <xf numFmtId="0" fontId="17" fillId="0" borderId="28" xfId="0" applyFont="1" applyBorder="1" applyAlignment="1" applyProtection="1">
      <alignment vertical="top" wrapText="1"/>
      <protection locked="0"/>
    </xf>
    <xf numFmtId="0" fontId="9" fillId="0" borderId="41" xfId="0" applyFont="1" applyBorder="1" applyAlignment="1" applyProtection="1">
      <alignment vertical="center" wrapText="1"/>
      <protection locked="0"/>
    </xf>
    <xf numFmtId="0" fontId="9" fillId="0" borderId="35" xfId="0" applyFont="1" applyBorder="1" applyAlignment="1" applyProtection="1">
      <alignment vertical="center" wrapText="1"/>
      <protection locked="0"/>
    </xf>
    <xf numFmtId="166" fontId="24" fillId="0" borderId="34" xfId="0" applyNumberFormat="1" applyFont="1" applyBorder="1" applyAlignment="1" applyProtection="1">
      <alignment horizontal="center" vertical="center" wrapText="1" readingOrder="1"/>
      <protection locked="0"/>
    </xf>
    <xf numFmtId="49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0" fontId="17" fillId="0" borderId="34" xfId="0" applyFont="1" applyBorder="1" applyAlignment="1" applyProtection="1">
      <alignment horizontal="center" vertical="center" wrapText="1" readingOrder="1"/>
      <protection locked="0"/>
    </xf>
    <xf numFmtId="0" fontId="14" fillId="0" borderId="0" xfId="0" applyFont="1" applyProtection="1">
      <protection locked="0"/>
    </xf>
    <xf numFmtId="9" fontId="17" fillId="0" borderId="28" xfId="2" applyFont="1" applyBorder="1" applyAlignment="1" applyProtection="1">
      <alignment horizontal="center" vertical="center" wrapText="1" readingOrder="1"/>
      <protection locked="0"/>
    </xf>
    <xf numFmtId="9" fontId="17" fillId="7" borderId="28" xfId="2" applyFont="1" applyFill="1" applyBorder="1" applyAlignment="1" applyProtection="1">
      <alignment horizontal="center" vertical="center" wrapText="1" readingOrder="1"/>
      <protection locked="0"/>
    </xf>
    <xf numFmtId="165" fontId="17" fillId="9" borderId="34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49" fontId="21" fillId="0" borderId="19" xfId="0" quotePrefix="1" applyNumberFormat="1" applyFont="1" applyBorder="1" applyAlignment="1" applyProtection="1">
      <alignment horizontal="center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center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8" fillId="6" borderId="22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12" fillId="6" borderId="19" xfId="0" applyFont="1" applyFill="1" applyBorder="1" applyAlignment="1">
      <alignment horizontal="left" vertical="center" wrapText="1"/>
    </xf>
    <xf numFmtId="0" fontId="12" fillId="6" borderId="20" xfId="0" applyFont="1" applyFill="1" applyBorder="1" applyAlignment="1">
      <alignment horizontal="left" vertical="center" wrapText="1"/>
    </xf>
    <xf numFmtId="0" fontId="12" fillId="6" borderId="21" xfId="0" applyFont="1" applyFill="1" applyBorder="1" applyAlignment="1">
      <alignment horizontal="left" vertical="center" wrapText="1"/>
    </xf>
    <xf numFmtId="0" fontId="9" fillId="9" borderId="17" xfId="0" applyFont="1" applyFill="1" applyBorder="1" applyAlignment="1">
      <alignment horizontal="center" vertical="center"/>
    </xf>
    <xf numFmtId="0" fontId="0" fillId="0" borderId="41" xfId="0" applyBorder="1" applyAlignment="1" applyProtection="1">
      <alignment horizontal="left" vertical="center" wrapText="1" readingOrder="1"/>
      <protection locked="0"/>
    </xf>
    <xf numFmtId="0" fontId="0" fillId="0" borderId="39" xfId="0" applyBorder="1" applyAlignment="1" applyProtection="1">
      <alignment horizontal="left" vertical="center" wrapText="1" readingOrder="1"/>
      <protection locked="0"/>
    </xf>
    <xf numFmtId="0" fontId="0" fillId="0" borderId="40" xfId="0" applyBorder="1" applyAlignment="1" applyProtection="1">
      <alignment horizontal="left" vertical="center" wrapText="1" readingOrder="1"/>
      <protection locked="0"/>
    </xf>
    <xf numFmtId="0" fontId="0" fillId="0" borderId="17" xfId="0" applyBorder="1" applyAlignment="1" applyProtection="1">
      <alignment horizontal="left" vertical="center" wrapText="1" readingOrder="1"/>
      <protection locked="0"/>
    </xf>
    <xf numFmtId="0" fontId="0" fillId="0" borderId="0" xfId="0" applyAlignment="1" applyProtection="1">
      <alignment horizontal="left" vertical="center" wrapText="1" readingOrder="1"/>
      <protection locked="0"/>
    </xf>
    <xf numFmtId="0" fontId="0" fillId="0" borderId="18" xfId="0" applyBorder="1" applyAlignment="1" applyProtection="1">
      <alignment horizontal="left" vertical="center" wrapText="1" readingOrder="1"/>
      <protection locked="0"/>
    </xf>
    <xf numFmtId="0" fontId="0" fillId="0" borderId="35" xfId="0" applyBorder="1" applyAlignment="1" applyProtection="1">
      <alignment horizontal="left" vertical="center" wrapText="1" readingOrder="1"/>
      <protection locked="0"/>
    </xf>
    <xf numFmtId="0" fontId="0" fillId="0" borderId="36" xfId="0" applyBorder="1" applyAlignment="1" applyProtection="1">
      <alignment horizontal="left" vertical="center" wrapText="1" readingOrder="1"/>
      <protection locked="0"/>
    </xf>
    <xf numFmtId="0" fontId="0" fillId="0" borderId="37" xfId="0" applyBorder="1" applyAlignment="1" applyProtection="1">
      <alignment horizontal="left" vertical="center" wrapText="1" readingOrder="1"/>
      <protection locked="0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0" fontId="23" fillId="0" borderId="39" xfId="0" applyFont="1" applyBorder="1" applyAlignment="1" applyProtection="1">
      <alignment horizontal="left" vertical="center" wrapText="1"/>
      <protection locked="0"/>
    </xf>
    <xf numFmtId="0" fontId="23" fillId="0" borderId="40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1</xdr:rowOff>
    </xdr:from>
    <xdr:ext cx="1367789" cy="808496"/>
    <xdr:pic>
      <xdr:nvPicPr>
        <xdr:cNvPr id="2" name="Imagen 1">
          <a:extLst>
            <a:ext uri="{FF2B5EF4-FFF2-40B4-BE49-F238E27FC236}">
              <a16:creationId xmlns:a16="http://schemas.microsoft.com/office/drawing/2014/main" id="{456733E9-2B5F-4C95-ADA8-5D84163F4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70DEE88-3225-42C6-AE78-33844EBE7FC6}" name="Tabla15" displayName="Tabla15" ref="A31:J43" totalsRowShown="0" headerRowDxfId="14" dataDxfId="12" headerRowBorderDxfId="13" tableBorderDxfId="11" totalsRowBorderDxfId="10">
  <autoFilter ref="A31:J43" xr:uid="{729C141F-E46E-4045-97F9-5386819ECC6C}"/>
  <tableColumns count="10">
    <tableColumn id="1" xr3:uid="{915AC818-0F91-4D78-B126-4117D8956E9A}" name="Producto" dataDxfId="9"/>
    <tableColumn id="2" xr3:uid="{0BB27592-712C-456E-A1FD-077A9F5C7FCA}" name="Indicador" dataDxfId="8"/>
    <tableColumn id="3" xr3:uid="{DE425E9D-7901-4956-AFF4-29AE036EF65D}" name="Física_x000a_(A)" dataDxfId="7"/>
    <tableColumn id="4" xr3:uid="{9BF1BC7A-F08D-41A9-A943-F3A68C03740D}" name="Financiera_x000a_(B)" dataDxfId="6"/>
    <tableColumn id="9" xr3:uid="{6887C8BD-9B28-48EB-9A5B-55CDA78289E3}" name="Física_x000a_(C)" dataDxfId="5"/>
    <tableColumn id="10" xr3:uid="{ED7C5956-17AA-442F-9641-F923BC443381}" name="Financiera_x000a_(D)" dataDxfId="4"/>
    <tableColumn id="5" xr3:uid="{AF1010D7-D947-4595-9E8C-B64914C55521}" name="Física _x000a_(E)" dataDxfId="3"/>
    <tableColumn id="6" xr3:uid="{37BACFEA-BB36-4D49-90D6-5C38E202B629}" name="Financiera _x000a_ (F)" dataDxfId="2"/>
    <tableColumn id="7" xr3:uid="{D349B3A6-AB8A-4067-A8BB-B82F74AF0D2A}" name="Física _x000a_(%)_x000a_ G=E/C" dataDxfId="1" dataCellStyle="Porcentaje"/>
    <tableColumn id="8" xr3:uid="{F5B89E18-73CC-4FC6-ACA4-D8ECE062DBA7}" name="Financiero _x000a_(%) _x000a_H=F/D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3874E-98FF-49B7-A998-CFE1F220DE66}">
  <dimension ref="A1:K74"/>
  <sheetViews>
    <sheetView tabSelected="1" view="pageBreakPreview" topLeftCell="A58" zoomScale="84" zoomScaleNormal="100" zoomScaleSheetLayoutView="84" workbookViewId="0">
      <selection activeCell="L68" sqref="L68"/>
    </sheetView>
  </sheetViews>
  <sheetFormatPr baseColWidth="10" defaultRowHeight="15" x14ac:dyDescent="0.25"/>
  <cols>
    <col min="1" max="1" width="23" style="8" customWidth="1"/>
    <col min="2" max="2" width="14.5703125" style="8" customWidth="1"/>
    <col min="3" max="9" width="12.7109375" style="8" customWidth="1"/>
    <col min="10" max="10" width="10.42578125" style="8" customWidth="1"/>
    <col min="11" max="11" width="11.42578125" style="8"/>
  </cols>
  <sheetData>
    <row r="1" spans="1:11" ht="21.75" thickBot="1" x14ac:dyDescent="0.3">
      <c r="A1" s="24"/>
      <c r="B1" s="45" t="s">
        <v>97</v>
      </c>
      <c r="C1" s="46"/>
      <c r="D1" s="46"/>
      <c r="E1" s="46"/>
      <c r="F1" s="46"/>
      <c r="G1" s="46"/>
      <c r="H1" s="46"/>
      <c r="I1" s="46"/>
      <c r="J1" s="47"/>
      <c r="K1" s="1"/>
    </row>
    <row r="2" spans="1:11" ht="21.75" thickBot="1" x14ac:dyDescent="0.3">
      <c r="A2" s="25"/>
      <c r="B2" s="48" t="s">
        <v>0</v>
      </c>
      <c r="C2" s="49"/>
      <c r="D2" s="48" t="s">
        <v>1</v>
      </c>
      <c r="E2" s="49"/>
      <c r="F2" s="49"/>
      <c r="G2" s="49"/>
      <c r="H2" s="50"/>
      <c r="I2" s="2" t="s">
        <v>2</v>
      </c>
      <c r="J2" s="3" t="s">
        <v>3</v>
      </c>
      <c r="K2" s="1"/>
    </row>
    <row r="3" spans="1:11" ht="21.75" thickBot="1" x14ac:dyDescent="0.3">
      <c r="A3" s="26"/>
      <c r="B3" s="51" t="s">
        <v>4</v>
      </c>
      <c r="C3" s="52"/>
      <c r="D3" s="51" t="s">
        <v>54</v>
      </c>
      <c r="E3" s="52"/>
      <c r="F3" s="52"/>
      <c r="G3" s="52"/>
      <c r="H3" s="53"/>
      <c r="I3" s="4" t="s">
        <v>5</v>
      </c>
      <c r="J3" s="5">
        <v>0</v>
      </c>
      <c r="K3" s="1"/>
    </row>
    <row r="4" spans="1:11" x14ac:dyDescent="0.25">
      <c r="A4" s="54"/>
      <c r="B4" s="55"/>
      <c r="C4" s="55"/>
      <c r="D4" s="56"/>
      <c r="E4" s="56"/>
      <c r="F4" s="56"/>
      <c r="G4" s="56"/>
      <c r="H4" s="56"/>
      <c r="I4" s="55"/>
      <c r="J4" s="57"/>
      <c r="K4" s="1"/>
    </row>
    <row r="5" spans="1:11" ht="3" customHeight="1" x14ac:dyDescent="0.25">
      <c r="A5" s="58"/>
      <c r="B5" s="59"/>
      <c r="C5" s="59"/>
      <c r="D5" s="59"/>
      <c r="E5" s="59"/>
      <c r="F5" s="59"/>
      <c r="G5" s="59"/>
      <c r="H5" s="59"/>
      <c r="I5" s="59"/>
      <c r="J5" s="60"/>
      <c r="K5" s="1"/>
    </row>
    <row r="6" spans="1:11" ht="15.75" x14ac:dyDescent="0.25">
      <c r="A6" s="61" t="s">
        <v>6</v>
      </c>
      <c r="B6" s="62"/>
      <c r="C6" s="62"/>
      <c r="D6" s="62"/>
      <c r="E6" s="62"/>
      <c r="F6" s="62"/>
      <c r="G6" s="62"/>
      <c r="H6" s="62"/>
      <c r="I6" s="62"/>
      <c r="J6" s="63"/>
      <c r="K6" s="1"/>
    </row>
    <row r="7" spans="1:11" ht="15.75" x14ac:dyDescent="0.25">
      <c r="A7" s="64" t="s">
        <v>7</v>
      </c>
      <c r="B7" s="65"/>
      <c r="C7" s="65"/>
      <c r="D7" s="65"/>
      <c r="E7" s="65"/>
      <c r="F7" s="65"/>
      <c r="G7" s="65"/>
      <c r="H7" s="65"/>
      <c r="I7" s="65"/>
      <c r="J7" s="66"/>
      <c r="K7" s="1"/>
    </row>
    <row r="8" spans="1:11" x14ac:dyDescent="0.25">
      <c r="A8" s="6" t="s">
        <v>8</v>
      </c>
      <c r="B8" s="67" t="s">
        <v>55</v>
      </c>
      <c r="C8" s="68"/>
      <c r="D8" s="68"/>
      <c r="E8" s="68"/>
      <c r="F8" s="68"/>
      <c r="G8" s="68"/>
      <c r="H8" s="68"/>
      <c r="I8" s="68"/>
      <c r="J8" s="69"/>
      <c r="K8" s="1"/>
    </row>
    <row r="9" spans="1:11" ht="15" customHeight="1" x14ac:dyDescent="0.25">
      <c r="A9" s="27" t="s">
        <v>38</v>
      </c>
      <c r="B9" s="42" t="s">
        <v>90</v>
      </c>
      <c r="C9" s="43"/>
      <c r="D9" s="43"/>
      <c r="E9" s="43"/>
      <c r="F9" s="43"/>
      <c r="G9" s="43"/>
      <c r="H9" s="43"/>
      <c r="I9" s="43"/>
      <c r="J9" s="44"/>
      <c r="K9" s="1"/>
    </row>
    <row r="10" spans="1:11" x14ac:dyDescent="0.25">
      <c r="A10" s="27" t="s">
        <v>39</v>
      </c>
      <c r="B10" s="42" t="s">
        <v>90</v>
      </c>
      <c r="C10" s="43"/>
      <c r="D10" s="43"/>
      <c r="E10" s="43"/>
      <c r="F10" s="43"/>
      <c r="G10" s="43"/>
      <c r="H10" s="43"/>
      <c r="I10" s="43"/>
      <c r="J10" s="44"/>
      <c r="K10" s="1"/>
    </row>
    <row r="11" spans="1:11" ht="31.5" customHeight="1" x14ac:dyDescent="0.25">
      <c r="A11" s="6" t="s">
        <v>9</v>
      </c>
      <c r="B11" s="70" t="s">
        <v>56</v>
      </c>
      <c r="C11" s="70"/>
      <c r="D11" s="70"/>
      <c r="E11" s="70"/>
      <c r="F11" s="70"/>
      <c r="G11" s="70"/>
      <c r="H11" s="70"/>
      <c r="I11" s="70"/>
      <c r="J11" s="71"/>
    </row>
    <row r="12" spans="1:11" ht="49.5" customHeight="1" x14ac:dyDescent="0.25">
      <c r="A12" s="6" t="s">
        <v>10</v>
      </c>
      <c r="B12" s="70" t="s">
        <v>57</v>
      </c>
      <c r="C12" s="70"/>
      <c r="D12" s="70"/>
      <c r="E12" s="70"/>
      <c r="F12" s="70"/>
      <c r="G12" s="70"/>
      <c r="H12" s="70"/>
      <c r="I12" s="70"/>
      <c r="J12" s="71"/>
    </row>
    <row r="13" spans="1:11" ht="15.75" x14ac:dyDescent="0.25">
      <c r="A13" s="61" t="s">
        <v>11</v>
      </c>
      <c r="B13" s="62"/>
      <c r="C13" s="62"/>
      <c r="D13" s="62"/>
      <c r="E13" s="62"/>
      <c r="F13" s="62"/>
      <c r="G13" s="62"/>
      <c r="H13" s="62"/>
      <c r="I13" s="62"/>
      <c r="J13" s="63"/>
    </row>
    <row r="14" spans="1:11" ht="18.75" customHeight="1" x14ac:dyDescent="0.25">
      <c r="A14" s="6" t="s">
        <v>12</v>
      </c>
      <c r="B14" s="28">
        <v>3</v>
      </c>
      <c r="C14" s="72" t="s">
        <v>58</v>
      </c>
      <c r="D14" s="72"/>
      <c r="E14" s="72"/>
      <c r="F14" s="72"/>
      <c r="G14" s="72"/>
      <c r="H14" s="72"/>
      <c r="I14" s="72"/>
      <c r="J14" s="72"/>
    </row>
    <row r="15" spans="1:11" ht="26.25" customHeight="1" x14ac:dyDescent="0.25">
      <c r="A15" s="6" t="s">
        <v>13</v>
      </c>
      <c r="B15" s="9">
        <v>3.5</v>
      </c>
      <c r="C15" s="73" t="s">
        <v>92</v>
      </c>
      <c r="D15" s="73"/>
      <c r="E15" s="73"/>
      <c r="F15" s="73"/>
      <c r="G15" s="73"/>
      <c r="H15" s="73"/>
      <c r="I15" s="73"/>
      <c r="J15" s="73"/>
    </row>
    <row r="16" spans="1:11" ht="27.75" customHeight="1" x14ac:dyDescent="0.25">
      <c r="A16" s="6" t="s">
        <v>14</v>
      </c>
      <c r="B16" s="10" t="s">
        <v>59</v>
      </c>
      <c r="C16" s="74" t="s">
        <v>93</v>
      </c>
      <c r="D16" s="75"/>
      <c r="E16" s="75"/>
      <c r="F16" s="75"/>
      <c r="G16" s="75"/>
      <c r="H16" s="75"/>
      <c r="I16" s="75"/>
      <c r="J16" s="76"/>
    </row>
    <row r="17" spans="1:11" ht="42.75" customHeight="1" x14ac:dyDescent="0.25">
      <c r="A17" s="77" t="s">
        <v>60</v>
      </c>
      <c r="B17" s="78" t="s">
        <v>89</v>
      </c>
      <c r="C17" s="79"/>
      <c r="D17" s="79"/>
      <c r="E17" s="79"/>
      <c r="F17" s="79"/>
      <c r="G17" s="79"/>
      <c r="H17" s="79"/>
      <c r="I17" s="79"/>
      <c r="J17" s="80"/>
    </row>
    <row r="18" spans="1:11" ht="42.75" customHeight="1" x14ac:dyDescent="0.25">
      <c r="A18" s="77"/>
      <c r="B18" s="81"/>
      <c r="C18" s="82"/>
      <c r="D18" s="82"/>
      <c r="E18" s="82"/>
      <c r="F18" s="82"/>
      <c r="G18" s="82"/>
      <c r="H18" s="82"/>
      <c r="I18" s="82"/>
      <c r="J18" s="83"/>
    </row>
    <row r="19" spans="1:11" ht="61.5" customHeight="1" x14ac:dyDescent="0.25">
      <c r="A19" s="77"/>
      <c r="B19" s="84"/>
      <c r="C19" s="85"/>
      <c r="D19" s="85"/>
      <c r="E19" s="85"/>
      <c r="F19" s="85"/>
      <c r="G19" s="85"/>
      <c r="H19" s="85"/>
      <c r="I19" s="85"/>
      <c r="J19" s="86"/>
    </row>
    <row r="20" spans="1:11" ht="15.75" x14ac:dyDescent="0.25">
      <c r="A20" s="61" t="s">
        <v>15</v>
      </c>
      <c r="B20" s="62"/>
      <c r="C20" s="62"/>
      <c r="D20" s="62"/>
      <c r="E20" s="62"/>
      <c r="F20" s="62"/>
      <c r="G20" s="62"/>
      <c r="H20" s="62"/>
      <c r="I20" s="62"/>
      <c r="J20" s="63"/>
    </row>
    <row r="21" spans="1:11" ht="23.25" customHeight="1" x14ac:dyDescent="0.25">
      <c r="A21" s="6" t="s">
        <v>16</v>
      </c>
      <c r="B21" s="70" t="s">
        <v>61</v>
      </c>
      <c r="C21" s="70"/>
      <c r="D21" s="70"/>
      <c r="E21" s="70"/>
      <c r="F21" s="70"/>
      <c r="G21" s="70"/>
      <c r="H21" s="70"/>
      <c r="I21" s="70"/>
      <c r="J21" s="71"/>
    </row>
    <row r="22" spans="1:11" ht="77.25" customHeight="1" x14ac:dyDescent="0.25">
      <c r="A22" s="11" t="s">
        <v>17</v>
      </c>
      <c r="B22" s="70" t="s">
        <v>62</v>
      </c>
      <c r="C22" s="70"/>
      <c r="D22" s="70"/>
      <c r="E22" s="70"/>
      <c r="F22" s="70"/>
      <c r="G22" s="70"/>
      <c r="H22" s="70"/>
      <c r="I22" s="70"/>
      <c r="J22" s="71"/>
    </row>
    <row r="23" spans="1:11" ht="30" customHeight="1" x14ac:dyDescent="0.25">
      <c r="A23" s="11" t="s">
        <v>18</v>
      </c>
      <c r="B23" s="70" t="s">
        <v>63</v>
      </c>
      <c r="C23" s="70"/>
      <c r="D23" s="70"/>
      <c r="E23" s="70"/>
      <c r="F23" s="70"/>
      <c r="G23" s="70"/>
      <c r="H23" s="70"/>
      <c r="I23" s="70"/>
      <c r="J23" s="71"/>
    </row>
    <row r="24" spans="1:11" ht="35.25" customHeight="1" x14ac:dyDescent="0.25">
      <c r="A24" s="11" t="s">
        <v>40</v>
      </c>
      <c r="B24" s="70" t="s">
        <v>41</v>
      </c>
      <c r="C24" s="70"/>
      <c r="D24" s="70"/>
      <c r="E24" s="70"/>
      <c r="F24" s="70"/>
      <c r="G24" s="70"/>
      <c r="H24" s="70"/>
      <c r="I24" s="70"/>
      <c r="J24" s="71"/>
      <c r="K24" s="1"/>
    </row>
    <row r="25" spans="1:11" ht="15.75" x14ac:dyDescent="0.25">
      <c r="A25" s="61" t="s">
        <v>19</v>
      </c>
      <c r="B25" s="62"/>
      <c r="C25" s="62"/>
      <c r="D25" s="62"/>
      <c r="E25" s="62"/>
      <c r="F25" s="62"/>
      <c r="G25" s="62"/>
      <c r="H25" s="62"/>
      <c r="I25" s="62"/>
      <c r="J25" s="63"/>
    </row>
    <row r="26" spans="1:11" ht="15.75" x14ac:dyDescent="0.25">
      <c r="A26" s="64" t="s">
        <v>20</v>
      </c>
      <c r="B26" s="65"/>
      <c r="C26" s="65"/>
      <c r="D26" s="65"/>
      <c r="E26" s="65"/>
      <c r="F26" s="65"/>
      <c r="G26" s="65"/>
      <c r="H26" s="65"/>
      <c r="I26" s="65"/>
      <c r="J26" s="66"/>
      <c r="K26" s="1"/>
    </row>
    <row r="27" spans="1:11" ht="15" customHeight="1" x14ac:dyDescent="0.25">
      <c r="A27" s="87" t="s">
        <v>21</v>
      </c>
      <c r="B27" s="88"/>
      <c r="C27" s="89" t="s">
        <v>22</v>
      </c>
      <c r="D27" s="90"/>
      <c r="E27" s="90"/>
      <c r="F27" s="90" t="s">
        <v>23</v>
      </c>
      <c r="G27" s="90"/>
      <c r="H27" s="88"/>
      <c r="I27" s="89" t="s">
        <v>24</v>
      </c>
      <c r="J27" s="91"/>
    </row>
    <row r="28" spans="1:11" x14ac:dyDescent="0.25">
      <c r="A28" s="94">
        <v>947406973.89999998</v>
      </c>
      <c r="B28" s="95"/>
      <c r="C28" s="96">
        <v>236851743.47999999</v>
      </c>
      <c r="D28" s="97"/>
      <c r="E28" s="98"/>
      <c r="F28" s="96">
        <v>175311437.86000001</v>
      </c>
      <c r="G28" s="97"/>
      <c r="H28" s="98"/>
      <c r="I28" s="99">
        <f>+F28/C28</f>
        <v>0.74017372759936428</v>
      </c>
      <c r="J28" s="100"/>
    </row>
    <row r="29" spans="1:11" ht="15.75" x14ac:dyDescent="0.25">
      <c r="A29" s="64" t="s">
        <v>25</v>
      </c>
      <c r="B29" s="65"/>
      <c r="C29" s="65"/>
      <c r="D29" s="65"/>
      <c r="E29" s="65"/>
      <c r="F29" s="65"/>
      <c r="G29" s="65"/>
      <c r="H29" s="65"/>
      <c r="I29" s="65"/>
      <c r="J29" s="66"/>
      <c r="K29" s="1"/>
    </row>
    <row r="30" spans="1:11" x14ac:dyDescent="0.25">
      <c r="A30" s="7"/>
      <c r="B30"/>
      <c r="C30" s="101" t="s">
        <v>26</v>
      </c>
      <c r="D30" s="102"/>
      <c r="E30" s="101" t="s">
        <v>95</v>
      </c>
      <c r="F30" s="102"/>
      <c r="G30" s="101" t="s">
        <v>96</v>
      </c>
      <c r="H30" s="101"/>
      <c r="I30" s="101" t="s">
        <v>27</v>
      </c>
      <c r="J30" s="103"/>
    </row>
    <row r="31" spans="1:11" ht="38.25" x14ac:dyDescent="0.25">
      <c r="A31" s="12" t="s">
        <v>28</v>
      </c>
      <c r="B31" s="13" t="s">
        <v>29</v>
      </c>
      <c r="C31" s="13" t="s">
        <v>42</v>
      </c>
      <c r="D31" s="13" t="s">
        <v>43</v>
      </c>
      <c r="E31" s="13" t="s">
        <v>48</v>
      </c>
      <c r="F31" s="13" t="s">
        <v>49</v>
      </c>
      <c r="G31" s="13" t="s">
        <v>50</v>
      </c>
      <c r="H31" s="13" t="s">
        <v>51</v>
      </c>
      <c r="I31" s="13" t="s">
        <v>52</v>
      </c>
      <c r="J31" s="14" t="s">
        <v>53</v>
      </c>
    </row>
    <row r="32" spans="1:11" x14ac:dyDescent="0.25">
      <c r="A32" s="31" t="s">
        <v>64</v>
      </c>
      <c r="B32" s="32" t="s">
        <v>65</v>
      </c>
      <c r="C32" s="36" t="s">
        <v>91</v>
      </c>
      <c r="D32" s="15">
        <v>544434348</v>
      </c>
      <c r="E32" s="36" t="s">
        <v>94</v>
      </c>
      <c r="F32" s="15">
        <f>+Tabla15[[#This Row],[Financiera
(B)]]/4</f>
        <v>136108587</v>
      </c>
      <c r="G32" s="39">
        <v>0.25</v>
      </c>
      <c r="H32" s="15">
        <v>114847006.81999999</v>
      </c>
      <c r="I32" s="40">
        <f>+Tabla15[[#This Row],[Física 
(E)]]/Tabla15[[#This Row],[Física
(C)]]</f>
        <v>1</v>
      </c>
      <c r="J32" s="40">
        <f>+Tabla15[[#This Row],[Financiera 
 (F)]]/Tabla15[[#This Row],[Financiera
(D)]]</f>
        <v>0.84378957530431198</v>
      </c>
    </row>
    <row r="33" spans="1:11" ht="37.5" customHeight="1" x14ac:dyDescent="0.25">
      <c r="A33" s="31" t="s">
        <v>84</v>
      </c>
      <c r="B33" s="19" t="s">
        <v>66</v>
      </c>
      <c r="C33" s="20">
        <v>30</v>
      </c>
      <c r="D33" s="21">
        <v>749408548</v>
      </c>
      <c r="E33" s="37">
        <v>9</v>
      </c>
      <c r="F33" s="15">
        <f>+Tabla15[[#This Row],[Financiera
(B)]]/4</f>
        <v>187352137</v>
      </c>
      <c r="G33" s="22">
        <v>17</v>
      </c>
      <c r="H33" s="21">
        <v>35955513.140000001</v>
      </c>
      <c r="I33" s="40">
        <f>+Tabla15[[#This Row],[Física 
(E)]]/Tabla15[[#This Row],[Física
(C)]]</f>
        <v>1.8888888888888888</v>
      </c>
      <c r="J33" s="40">
        <f>+Tabla15[[#This Row],[Financiera 
 (F)]]/Tabla15[[#This Row],[Financiera
(D)]]</f>
        <v>0.19191408070247953</v>
      </c>
    </row>
    <row r="34" spans="1:11" ht="36" x14ac:dyDescent="0.25">
      <c r="A34" s="31" t="s">
        <v>67</v>
      </c>
      <c r="B34" s="32" t="s">
        <v>68</v>
      </c>
      <c r="C34" s="20">
        <v>80</v>
      </c>
      <c r="D34" s="21">
        <v>14007639</v>
      </c>
      <c r="E34" s="37">
        <v>20</v>
      </c>
      <c r="F34" s="15">
        <f>+Tabla15[[#This Row],[Financiera
(B)]]/4</f>
        <v>3501909.75</v>
      </c>
      <c r="G34" s="22">
        <v>24</v>
      </c>
      <c r="H34" s="21">
        <v>1115566.67</v>
      </c>
      <c r="I34" s="40">
        <f>+Tabla15[[#This Row],[Física 
(E)]]/Tabla15[[#This Row],[Física
(C)]]</f>
        <v>1.2</v>
      </c>
      <c r="J34" s="40">
        <f>+Tabla15[[#This Row],[Financiera 
 (F)]]/Tabla15[[#This Row],[Financiera
(D)]]</f>
        <v>0.31855951456201859</v>
      </c>
    </row>
    <row r="35" spans="1:11" ht="24" x14ac:dyDescent="0.25">
      <c r="A35" s="31" t="s">
        <v>69</v>
      </c>
      <c r="B35" s="32" t="s">
        <v>70</v>
      </c>
      <c r="C35" s="20">
        <v>58</v>
      </c>
      <c r="D35" s="21">
        <v>7109298</v>
      </c>
      <c r="E35" s="37">
        <v>14</v>
      </c>
      <c r="F35" s="15">
        <f>+Tabla15[[#This Row],[Financiera
(B)]]/4</f>
        <v>1777324.5</v>
      </c>
      <c r="G35" s="22">
        <v>13</v>
      </c>
      <c r="H35" s="21">
        <v>987846.68</v>
      </c>
      <c r="I35" s="40">
        <f>+Tabla15[[#This Row],[Física 
(E)]]/Tabla15[[#This Row],[Física
(C)]]</f>
        <v>0.9285714285714286</v>
      </c>
      <c r="J35" s="40">
        <f>+Tabla15[[#This Row],[Financiera 
 (F)]]/Tabla15[[#This Row],[Financiera
(D)]]</f>
        <v>0.55580547052606322</v>
      </c>
    </row>
    <row r="36" spans="1:11" ht="21" customHeight="1" x14ac:dyDescent="0.25">
      <c r="A36" s="31" t="s">
        <v>71</v>
      </c>
      <c r="B36" s="32" t="s">
        <v>72</v>
      </c>
      <c r="C36" s="20">
        <v>100</v>
      </c>
      <c r="D36" s="21">
        <v>4739532</v>
      </c>
      <c r="E36" s="37">
        <v>20</v>
      </c>
      <c r="F36" s="15">
        <f>+Tabla15[[#This Row],[Financiera
(B)]]/4</f>
        <v>1184883</v>
      </c>
      <c r="G36" s="41">
        <v>21</v>
      </c>
      <c r="H36" s="21">
        <v>396769.88</v>
      </c>
      <c r="I36" s="40">
        <f>+Tabla15[[#This Row],[Física 
(E)]]/Tabla15[[#This Row],[Física
(C)]]</f>
        <v>1.05</v>
      </c>
      <c r="J36" s="40">
        <f>+Tabla15[[#This Row],[Financiera 
 (F)]]/Tabla15[[#This Row],[Financiera
(D)]]</f>
        <v>0.33485996507672067</v>
      </c>
    </row>
    <row r="37" spans="1:11" x14ac:dyDescent="0.25">
      <c r="A37" s="31" t="s">
        <v>73</v>
      </c>
      <c r="B37" s="32" t="s">
        <v>74</v>
      </c>
      <c r="C37" s="20">
        <v>60</v>
      </c>
      <c r="D37" s="21">
        <v>7109298</v>
      </c>
      <c r="E37" s="37">
        <f>+Tabla15[[#This Row],[Física
(A)]]/4</f>
        <v>15</v>
      </c>
      <c r="F37" s="15">
        <f>+Tabla15[[#This Row],[Financiera
(B)]]/4</f>
        <v>1777324.5</v>
      </c>
      <c r="G37" s="22">
        <v>17</v>
      </c>
      <c r="H37" s="21">
        <v>7326953.9100000001</v>
      </c>
      <c r="I37" s="40">
        <f>+Tabla15[[#This Row],[Física 
(E)]]/Tabla15[[#This Row],[Física
(C)]]</f>
        <v>1.1333333333333333</v>
      </c>
      <c r="J37" s="40">
        <f>+Tabla15[[#This Row],[Financiera 
 (F)]]/Tabla15[[#This Row],[Financiera
(D)]]</f>
        <v>4.1224626735297916</v>
      </c>
    </row>
    <row r="38" spans="1:11" ht="36" x14ac:dyDescent="0.25">
      <c r="A38" s="31" t="s">
        <v>75</v>
      </c>
      <c r="B38" s="32" t="s">
        <v>76</v>
      </c>
      <c r="C38" s="20">
        <v>1600</v>
      </c>
      <c r="D38" s="21">
        <v>4739532</v>
      </c>
      <c r="E38" s="37">
        <v>500</v>
      </c>
      <c r="F38" s="15">
        <f>+Tabla15[[#This Row],[Financiera
(B)]]/4</f>
        <v>1184883</v>
      </c>
      <c r="G38" s="22">
        <v>382</v>
      </c>
      <c r="H38" s="21">
        <v>644549.63</v>
      </c>
      <c r="I38" s="40">
        <f>+Tabla15[[#This Row],[Física 
(E)]]/Tabla15[[#This Row],[Física
(C)]]</f>
        <v>0.76400000000000001</v>
      </c>
      <c r="J38" s="40">
        <f>+Tabla15[[#This Row],[Financiera 
 (F)]]/Tabla15[[#This Row],[Financiera
(D)]]</f>
        <v>0.54397744756233313</v>
      </c>
    </row>
    <row r="39" spans="1:11" ht="24" x14ac:dyDescent="0.25">
      <c r="A39" s="31" t="s">
        <v>77</v>
      </c>
      <c r="B39" s="32" t="s">
        <v>78</v>
      </c>
      <c r="C39" s="20">
        <v>5000</v>
      </c>
      <c r="D39" s="21">
        <v>9479064</v>
      </c>
      <c r="E39" s="37">
        <v>4637</v>
      </c>
      <c r="F39" s="15">
        <f>+Tabla15[[#This Row],[Financiera
(B)]]/4</f>
        <v>2369766</v>
      </c>
      <c r="G39" s="41">
        <v>4761</v>
      </c>
      <c r="H39" s="21">
        <v>1121831.9099999999</v>
      </c>
      <c r="I39" s="40">
        <f>+Tabla15[[#This Row],[Física 
(E)]]/Tabla15[[#This Row],[Física
(C)]]</f>
        <v>1.0267414276471858</v>
      </c>
      <c r="J39" s="40">
        <f>+Tabla15[[#This Row],[Financiera 
 (F)]]/Tabla15[[#This Row],[Financiera
(D)]]</f>
        <v>0.47339353758978731</v>
      </c>
    </row>
    <row r="40" spans="1:11" x14ac:dyDescent="0.25">
      <c r="A40" s="31" t="s">
        <v>79</v>
      </c>
      <c r="B40" s="32" t="s">
        <v>80</v>
      </c>
      <c r="C40" s="20">
        <v>100</v>
      </c>
      <c r="D40" s="21">
        <v>7109298</v>
      </c>
      <c r="E40" s="37">
        <v>30</v>
      </c>
      <c r="F40" s="15">
        <f>+Tabla15[[#This Row],[Financiera
(B)]]/4</f>
        <v>1777324.5</v>
      </c>
      <c r="G40" s="41">
        <v>11</v>
      </c>
      <c r="H40" s="21">
        <v>747887.94</v>
      </c>
      <c r="I40" s="40">
        <f>+Tabla15[[#This Row],[Física 
(E)]]/Tabla15[[#This Row],[Física
(C)]]</f>
        <v>0.36666666666666664</v>
      </c>
      <c r="J40" s="40">
        <f>+Tabla15[[#This Row],[Financiera 
 (F)]]/Tabla15[[#This Row],[Financiera
(D)]]</f>
        <v>0.42079425563536649</v>
      </c>
    </row>
    <row r="41" spans="1:11" ht="24" x14ac:dyDescent="0.25">
      <c r="A41" s="31" t="s">
        <v>81</v>
      </c>
      <c r="B41" s="32" t="s">
        <v>65</v>
      </c>
      <c r="C41" s="36" t="s">
        <v>91</v>
      </c>
      <c r="D41" s="21">
        <v>14303200</v>
      </c>
      <c r="E41" s="39">
        <f>+Tabla15[[#This Row],[Física
(A)]]/4</f>
        <v>0.25</v>
      </c>
      <c r="F41" s="15">
        <f>+Tabla15[[#This Row],[Financiera
(B)]]/4</f>
        <v>3575800</v>
      </c>
      <c r="G41" s="39">
        <f>+Tabla15[[#This Row],[Financiera 
 (F)]]/Tabla15[[#This Row],[Financiera
(B)]]</f>
        <v>5.1526931036411433E-3</v>
      </c>
      <c r="H41" s="21">
        <v>73700</v>
      </c>
      <c r="I41" s="40">
        <f>+Tabla15[[#This Row],[Física 
(E)]]/Tabla15[[#This Row],[Física
(C)]]</f>
        <v>2.0610772414564573E-2</v>
      </c>
      <c r="J41" s="40">
        <f>+Tabla15[[#This Row],[Financiera 
 (F)]]/Tabla15[[#This Row],[Financiera
(D)]]</f>
        <v>2.0610772414564573E-2</v>
      </c>
    </row>
    <row r="42" spans="1:11" hidden="1" x14ac:dyDescent="0.25">
      <c r="A42" s="18"/>
      <c r="B42" s="19"/>
      <c r="C42" s="20"/>
      <c r="D42" s="21"/>
      <c r="E42" s="21"/>
      <c r="F42" s="21">
        <v>0</v>
      </c>
      <c r="G42" s="22">
        <v>0</v>
      </c>
      <c r="H42" s="21">
        <v>0</v>
      </c>
      <c r="I42" s="16">
        <v>0</v>
      </c>
      <c r="J42" s="17">
        <v>0</v>
      </c>
    </row>
    <row r="43" spans="1:11" x14ac:dyDescent="0.25">
      <c r="A43" s="18"/>
      <c r="B43" s="19"/>
      <c r="C43" s="20"/>
      <c r="D43" s="35">
        <f>+SUM(D32:D41)</f>
        <v>1362439757</v>
      </c>
      <c r="E43" s="21"/>
      <c r="F43" s="35">
        <f>+SUM(F32:F41)</f>
        <v>340609939.25</v>
      </c>
      <c r="G43" s="22">
        <v>0</v>
      </c>
      <c r="H43" s="35">
        <f>+SUM(H32:H41)</f>
        <v>163217626.57999995</v>
      </c>
      <c r="I43" s="16"/>
      <c r="J43" s="17"/>
    </row>
    <row r="44" spans="1:11" ht="15.75" x14ac:dyDescent="0.25">
      <c r="A44" s="61" t="s">
        <v>30</v>
      </c>
      <c r="B44" s="62"/>
      <c r="C44" s="62"/>
      <c r="D44" s="62"/>
      <c r="E44" s="62"/>
      <c r="F44" s="62"/>
      <c r="G44" s="62"/>
      <c r="H44" s="62"/>
      <c r="I44" s="62"/>
      <c r="J44" s="63"/>
    </row>
    <row r="45" spans="1:11" ht="15.75" x14ac:dyDescent="0.25">
      <c r="A45" s="64" t="s">
        <v>31</v>
      </c>
      <c r="B45" s="65"/>
      <c r="C45" s="65"/>
      <c r="D45" s="65"/>
      <c r="E45" s="65"/>
      <c r="F45" s="65"/>
      <c r="G45" s="65"/>
      <c r="H45" s="65"/>
      <c r="I45" s="65"/>
      <c r="J45" s="66"/>
      <c r="K45" s="1"/>
    </row>
    <row r="46" spans="1:11" x14ac:dyDescent="0.25">
      <c r="A46" s="33" t="s">
        <v>32</v>
      </c>
      <c r="B46" s="104" t="s">
        <v>64</v>
      </c>
      <c r="C46" s="104"/>
      <c r="D46" s="104"/>
      <c r="E46" s="104"/>
      <c r="F46" s="104"/>
      <c r="G46" s="104"/>
      <c r="H46" s="104"/>
      <c r="I46" s="104"/>
      <c r="J46" s="105"/>
    </row>
    <row r="47" spans="1:11" ht="30" x14ac:dyDescent="0.25">
      <c r="A47" s="23" t="s">
        <v>33</v>
      </c>
      <c r="B47" s="70" t="s">
        <v>82</v>
      </c>
      <c r="C47" s="70"/>
      <c r="D47" s="70"/>
      <c r="E47" s="70"/>
      <c r="F47" s="70"/>
      <c r="G47" s="70"/>
      <c r="H47" s="70"/>
      <c r="I47" s="70"/>
      <c r="J47" s="71"/>
    </row>
    <row r="48" spans="1:11" ht="85.5" customHeight="1" x14ac:dyDescent="0.25">
      <c r="A48" s="23" t="s">
        <v>34</v>
      </c>
      <c r="B48" s="70" t="s">
        <v>83</v>
      </c>
      <c r="C48" s="70"/>
      <c r="D48" s="70"/>
      <c r="E48" s="70"/>
      <c r="F48" s="70"/>
      <c r="G48" s="70"/>
      <c r="H48" s="70"/>
      <c r="I48" s="70"/>
      <c r="J48" s="71"/>
    </row>
    <row r="49" spans="1:10" ht="30" x14ac:dyDescent="0.25">
      <c r="A49" s="34" t="s">
        <v>35</v>
      </c>
      <c r="B49" s="92" t="s">
        <v>45</v>
      </c>
      <c r="C49" s="92"/>
      <c r="D49" s="92"/>
      <c r="E49" s="92"/>
      <c r="F49" s="92"/>
      <c r="G49" s="92"/>
      <c r="H49" s="92"/>
      <c r="I49" s="92"/>
      <c r="J49" s="93"/>
    </row>
    <row r="50" spans="1:10" x14ac:dyDescent="0.25">
      <c r="A50" s="23"/>
      <c r="B50" s="29"/>
      <c r="C50" s="29"/>
      <c r="D50" s="29"/>
      <c r="E50" s="29"/>
      <c r="F50" s="29"/>
      <c r="G50" s="29"/>
      <c r="H50" s="29"/>
      <c r="I50" s="29"/>
      <c r="J50" s="30"/>
    </row>
    <row r="51" spans="1:10" x14ac:dyDescent="0.25">
      <c r="A51" s="33" t="s">
        <v>32</v>
      </c>
      <c r="B51" s="104" t="s">
        <v>84</v>
      </c>
      <c r="C51" s="104"/>
      <c r="D51" s="104"/>
      <c r="E51" s="104"/>
      <c r="F51" s="104"/>
      <c r="G51" s="104"/>
      <c r="H51" s="104"/>
      <c r="I51" s="104"/>
      <c r="J51" s="105"/>
    </row>
    <row r="52" spans="1:10" ht="47.25" customHeight="1" x14ac:dyDescent="0.25">
      <c r="A52" s="23" t="s">
        <v>33</v>
      </c>
      <c r="B52" s="70" t="s">
        <v>85</v>
      </c>
      <c r="C52" s="70"/>
      <c r="D52" s="70"/>
      <c r="E52" s="70"/>
      <c r="F52" s="70"/>
      <c r="G52" s="70"/>
      <c r="H52" s="70"/>
      <c r="I52" s="70"/>
      <c r="J52" s="71"/>
    </row>
    <row r="53" spans="1:10" x14ac:dyDescent="0.25">
      <c r="A53" s="23" t="s">
        <v>34</v>
      </c>
      <c r="B53" s="70" t="s">
        <v>44</v>
      </c>
      <c r="C53" s="70"/>
      <c r="D53" s="70"/>
      <c r="E53" s="70"/>
      <c r="F53" s="70"/>
      <c r="G53" s="70"/>
      <c r="H53" s="70"/>
      <c r="I53" s="70"/>
      <c r="J53" s="71"/>
    </row>
    <row r="54" spans="1:10" ht="30" x14ac:dyDescent="0.25">
      <c r="A54" s="34" t="s">
        <v>35</v>
      </c>
      <c r="B54" s="92" t="s">
        <v>45</v>
      </c>
      <c r="C54" s="92"/>
      <c r="D54" s="92"/>
      <c r="E54" s="92"/>
      <c r="F54" s="92"/>
      <c r="G54" s="92"/>
      <c r="H54" s="92"/>
      <c r="I54" s="92"/>
      <c r="J54" s="93"/>
    </row>
    <row r="55" spans="1:10" x14ac:dyDescent="0.25">
      <c r="A55" s="23"/>
      <c r="B55" s="29"/>
      <c r="C55" s="29"/>
      <c r="D55" s="29"/>
      <c r="E55" s="29"/>
      <c r="F55" s="29"/>
      <c r="G55" s="29"/>
      <c r="H55" s="29"/>
      <c r="I55" s="29"/>
      <c r="J55" s="30"/>
    </row>
    <row r="56" spans="1:10" x14ac:dyDescent="0.25">
      <c r="A56" s="33" t="s">
        <v>32</v>
      </c>
      <c r="B56" s="104" t="s">
        <v>86</v>
      </c>
      <c r="C56" s="104"/>
      <c r="D56" s="104"/>
      <c r="E56" s="104"/>
      <c r="F56" s="104"/>
      <c r="G56" s="104"/>
      <c r="H56" s="104"/>
      <c r="I56" s="104"/>
      <c r="J56" s="105"/>
    </row>
    <row r="57" spans="1:10" ht="60.75" customHeight="1" x14ac:dyDescent="0.25">
      <c r="A57" s="23" t="s">
        <v>33</v>
      </c>
      <c r="B57" s="70" t="s">
        <v>87</v>
      </c>
      <c r="C57" s="70"/>
      <c r="D57" s="70"/>
      <c r="E57" s="70"/>
      <c r="F57" s="70"/>
      <c r="G57" s="70"/>
      <c r="H57" s="70"/>
      <c r="I57" s="70"/>
      <c r="J57" s="71"/>
    </row>
    <row r="58" spans="1:10" x14ac:dyDescent="0.25">
      <c r="A58" s="23" t="s">
        <v>34</v>
      </c>
      <c r="B58" s="70" t="s">
        <v>44</v>
      </c>
      <c r="C58" s="70"/>
      <c r="D58" s="70"/>
      <c r="E58" s="70"/>
      <c r="F58" s="70"/>
      <c r="G58" s="70"/>
      <c r="H58" s="70"/>
      <c r="I58" s="70"/>
      <c r="J58" s="71"/>
    </row>
    <row r="59" spans="1:10" ht="30" x14ac:dyDescent="0.25">
      <c r="A59" s="34" t="s">
        <v>35</v>
      </c>
      <c r="B59" s="92" t="s">
        <v>45</v>
      </c>
      <c r="C59" s="92"/>
      <c r="D59" s="92"/>
      <c r="E59" s="92"/>
      <c r="F59" s="92"/>
      <c r="G59" s="92"/>
      <c r="H59" s="92"/>
      <c r="I59" s="92"/>
      <c r="J59" s="93"/>
    </row>
    <row r="60" spans="1:10" x14ac:dyDescent="0.25">
      <c r="A60" s="23"/>
      <c r="B60" s="29"/>
      <c r="C60" s="29"/>
      <c r="D60" s="29"/>
      <c r="E60" s="29"/>
      <c r="F60" s="29"/>
      <c r="G60" s="29"/>
      <c r="H60" s="29"/>
      <c r="I60" s="29"/>
      <c r="J60" s="30"/>
    </row>
    <row r="61" spans="1:10" x14ac:dyDescent="0.25">
      <c r="A61" s="33" t="s">
        <v>32</v>
      </c>
      <c r="B61" s="104" t="s">
        <v>81</v>
      </c>
      <c r="C61" s="104"/>
      <c r="D61" s="104"/>
      <c r="E61" s="104"/>
      <c r="F61" s="104"/>
      <c r="G61" s="104"/>
      <c r="H61" s="104"/>
      <c r="I61" s="104"/>
      <c r="J61" s="105"/>
    </row>
    <row r="62" spans="1:10" ht="30" x14ac:dyDescent="0.25">
      <c r="A62" s="23" t="s">
        <v>33</v>
      </c>
      <c r="B62" s="70" t="s">
        <v>88</v>
      </c>
      <c r="C62" s="70"/>
      <c r="D62" s="70"/>
      <c r="E62" s="70"/>
      <c r="F62" s="70"/>
      <c r="G62" s="70"/>
      <c r="H62" s="70"/>
      <c r="I62" s="70"/>
      <c r="J62" s="71"/>
    </row>
    <row r="63" spans="1:10" x14ac:dyDescent="0.25">
      <c r="A63" s="23" t="s">
        <v>34</v>
      </c>
      <c r="B63" s="70" t="s">
        <v>44</v>
      </c>
      <c r="C63" s="70"/>
      <c r="D63" s="70"/>
      <c r="E63" s="70"/>
      <c r="F63" s="70"/>
      <c r="G63" s="70"/>
      <c r="H63" s="70"/>
      <c r="I63" s="70"/>
      <c r="J63" s="71"/>
    </row>
    <row r="64" spans="1:10" ht="30" x14ac:dyDescent="0.25">
      <c r="A64" s="34" t="s">
        <v>35</v>
      </c>
      <c r="B64" s="92" t="s">
        <v>45</v>
      </c>
      <c r="C64" s="92"/>
      <c r="D64" s="92"/>
      <c r="E64" s="92"/>
      <c r="F64" s="92"/>
      <c r="G64" s="92"/>
      <c r="H64" s="92"/>
      <c r="I64" s="92"/>
      <c r="J64" s="93"/>
    </row>
    <row r="65" spans="1:11" x14ac:dyDescent="0.25">
      <c r="A65" s="23"/>
      <c r="B65" s="29"/>
      <c r="C65" s="29"/>
      <c r="D65" s="29"/>
      <c r="E65" s="29"/>
      <c r="F65" s="29"/>
      <c r="G65" s="29"/>
      <c r="H65" s="29"/>
      <c r="I65" s="29"/>
      <c r="J65" s="30"/>
    </row>
    <row r="66" spans="1:11" ht="15.75" x14ac:dyDescent="0.25">
      <c r="A66" s="61" t="s">
        <v>36</v>
      </c>
      <c r="B66" s="62"/>
      <c r="C66" s="62"/>
      <c r="D66" s="62"/>
      <c r="E66" s="62"/>
      <c r="F66" s="62"/>
      <c r="G66" s="62"/>
      <c r="H66" s="62"/>
      <c r="I66" s="62"/>
      <c r="J66" s="63"/>
    </row>
    <row r="67" spans="1:11" ht="15.75" x14ac:dyDescent="0.25">
      <c r="A67" s="106" t="s">
        <v>37</v>
      </c>
      <c r="B67" s="107"/>
      <c r="C67" s="107"/>
      <c r="D67" s="107"/>
      <c r="E67" s="107"/>
      <c r="F67" s="107"/>
      <c r="G67" s="107"/>
      <c r="H67" s="107"/>
      <c r="I67" s="107"/>
      <c r="J67" s="108"/>
      <c r="K67" s="1"/>
    </row>
    <row r="68" spans="1:11" ht="27.75" customHeight="1" x14ac:dyDescent="0.25">
      <c r="A68" s="109" t="s">
        <v>46</v>
      </c>
      <c r="B68" s="92"/>
      <c r="C68" s="92"/>
      <c r="D68" s="92"/>
      <c r="E68" s="92"/>
      <c r="F68" s="92"/>
      <c r="G68" s="92"/>
      <c r="H68" s="92"/>
      <c r="I68" s="92"/>
      <c r="J68" s="93"/>
    </row>
    <row r="69" spans="1:11" ht="27.75" customHeight="1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</row>
    <row r="70" spans="1:11" ht="30.75" customHeight="1" x14ac:dyDescent="0.25">
      <c r="A70" s="110" t="s">
        <v>47</v>
      </c>
      <c r="B70" s="110"/>
      <c r="C70" s="110"/>
      <c r="D70" s="110"/>
      <c r="E70" s="110"/>
      <c r="F70" s="110"/>
      <c r="G70" s="110"/>
      <c r="H70" s="110"/>
      <c r="I70" s="110"/>
      <c r="J70" s="110"/>
    </row>
    <row r="73" spans="1:11" x14ac:dyDescent="0.25">
      <c r="B73" s="38"/>
    </row>
    <row r="74" spans="1:11" x14ac:dyDescent="0.25">
      <c r="B74" s="111"/>
      <c r="C74" s="111"/>
    </row>
  </sheetData>
  <mergeCells count="63">
    <mergeCell ref="A66:J66"/>
    <mergeCell ref="A67:J67"/>
    <mergeCell ref="A68:J68"/>
    <mergeCell ref="A70:J70"/>
    <mergeCell ref="B74:C74"/>
    <mergeCell ref="B64:J64"/>
    <mergeCell ref="B51:J51"/>
    <mergeCell ref="B52:J52"/>
    <mergeCell ref="B53:J53"/>
    <mergeCell ref="B54:J54"/>
    <mergeCell ref="B56:J56"/>
    <mergeCell ref="B57:J57"/>
    <mergeCell ref="B58:J58"/>
    <mergeCell ref="B59:J59"/>
    <mergeCell ref="B61:J61"/>
    <mergeCell ref="B62:J62"/>
    <mergeCell ref="B63:J63"/>
    <mergeCell ref="B49:J49"/>
    <mergeCell ref="A28:B28"/>
    <mergeCell ref="C28:E28"/>
    <mergeCell ref="F28:H28"/>
    <mergeCell ref="I28:J28"/>
    <mergeCell ref="A29:J29"/>
    <mergeCell ref="C30:D30"/>
    <mergeCell ref="E30:F30"/>
    <mergeCell ref="G30:H30"/>
    <mergeCell ref="I30:J30"/>
    <mergeCell ref="A44:J44"/>
    <mergeCell ref="A45:J45"/>
    <mergeCell ref="B46:J46"/>
    <mergeCell ref="B47:J47"/>
    <mergeCell ref="B48:J48"/>
    <mergeCell ref="B24:J24"/>
    <mergeCell ref="A25:J25"/>
    <mergeCell ref="A26:J26"/>
    <mergeCell ref="A27:B27"/>
    <mergeCell ref="C27:E27"/>
    <mergeCell ref="F27:H27"/>
    <mergeCell ref="I27:J27"/>
    <mergeCell ref="B23:J23"/>
    <mergeCell ref="B11:J11"/>
    <mergeCell ref="B12:J12"/>
    <mergeCell ref="A13:J13"/>
    <mergeCell ref="C14:J14"/>
    <mergeCell ref="C15:J15"/>
    <mergeCell ref="C16:J16"/>
    <mergeCell ref="A17:A19"/>
    <mergeCell ref="B17:J19"/>
    <mergeCell ref="A20:J20"/>
    <mergeCell ref="B21:J21"/>
    <mergeCell ref="B22:J22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 xr:uid="{DAF066F6-436C-43CE-96E0-E22EBD08C533}"/>
    <dataValidation allowBlank="1" showInputMessage="1" prompt="Nombre del capítulo" sqref="B8:J10" xr:uid="{1D9B5C95-A8D8-4C92-9AB0-D27655946782}"/>
    <dataValidation allowBlank="1" showInputMessage="1" showErrorMessage="1" prompt="¿A quién va dirigido el programa?, ¿qué característica tiene esta población que requiere ser beneficiada?" sqref="B23:J23" xr:uid="{F8C84135-ADB3-4A79-8DDD-81DCA2B2913B}"/>
    <dataValidation allowBlank="1" showInputMessage="1" showErrorMessage="1" prompt="Nombre del producto" sqref="B46:J46 B51:J51 B56:J56 B61:J61" xr:uid="{EDCEDB28-F04A-4616-A698-F44AEC1F9B82}"/>
    <dataValidation allowBlank="1" showInputMessage="1" showErrorMessage="1" prompt="¿En qué consiste el producto? su objetivo" sqref="B47:J47 B52:J52 B57:J57 B62:J62" xr:uid="{A1BED505-C599-488F-8F62-829149DF68BF}"/>
    <dataValidation allowBlank="1" showInputMessage="1" showErrorMessage="1" prompt="1. Describir lo plasmado en el presupuesto_x000a_2. Describir lo alcanzado en términos financieros y de producción " sqref="B48:J48 B53:J53 B58:J58 B63:J63" xr:uid="{B8F46436-EECA-44CC-AEF2-C1F06FB684FF}"/>
    <dataValidation allowBlank="1" showInputMessage="1" showErrorMessage="1" prompt="De existir desvío, explicar razones." sqref="B49:J50 B54:J55 B59:J60 B64:J65" xr:uid="{49C82564-F228-465C-AC08-932E293BE062}"/>
    <dataValidation allowBlank="1" showInputMessage="1" showErrorMessage="1" prompt="Oportunidades de mejora identificadas" sqref="A68:J69" xr:uid="{9F705843-094C-40BE-AFDA-970C4674EDC0}"/>
    <dataValidation allowBlank="1" showInputMessage="1" showErrorMessage="1" prompt="Presupuesto del programa" sqref="A28:C28 F28" xr:uid="{1B5E4E6E-B5F6-4150-A649-0714339544C9}"/>
    <dataValidation allowBlank="1" showInputMessage="1" showErrorMessage="1" prompt="¿En qué consiste el programa?" sqref="B22:J22" xr:uid="{412BFFA2-6BAA-4BCD-A86C-0E4CC27296FC}"/>
    <dataValidation allowBlank="1" showInputMessage="1" showErrorMessage="1" prompt="Nombre de cada producto" sqref="A31:A43" xr:uid="{B89B13B7-0667-4F0A-8B01-054426028B77}"/>
    <dataValidation allowBlank="1" showInputMessage="1" showErrorMessage="1" prompt="Nombre del indicador" sqref="B31:B43" xr:uid="{EAFB5D9C-CE57-49AD-AA13-34BDAC293183}"/>
    <dataValidation allowBlank="1" showInputMessage="1" showErrorMessage="1" prompt="Meta anual del indicador" sqref="E31:E32 C31:C43 G41 G32" xr:uid="{AA408E1E-AB5E-46D2-B20A-5D44960B3B52}"/>
    <dataValidation allowBlank="1" showInputMessage="1" showErrorMessage="1" prompt="Monto presupuestado para el producto" sqref="D31:D43 H43 E33:E43 F31:F43" xr:uid="{12FB4650-6B96-45DA-9E78-6E47CCB4E4C2}"/>
    <dataValidation allowBlank="1" showInputMessage="1" showErrorMessage="1" prompt="Meta alcanzada en el trimestre" sqref="G31 G42:G43 G33:G40" xr:uid="{98DC66F6-DA22-4CB6-9086-992E4AA57D67}"/>
    <dataValidation allowBlank="1" showInputMessage="1" showErrorMessage="1" prompt="Monto ejecutado en el trimestre" sqref="H31:H42" xr:uid="{D6448E46-0CFD-406C-88C6-A69D440167AC}"/>
  </dataValidations>
  <pageMargins left="0.11811023622047245" right="0.11811023622047245" top="0.15748031496062992" bottom="0.15748031496062992" header="0.31496062992125984" footer="0.31496062992125984"/>
  <pageSetup scale="72" orientation="portrait" r:id="rId1"/>
  <rowBreaks count="1" manualBreakCount="1">
    <brk id="43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Alexa S. Peralta Uribe</cp:lastModifiedBy>
  <cp:lastPrinted>2025-06-20T19:50:28Z</cp:lastPrinted>
  <dcterms:created xsi:type="dcterms:W3CDTF">2021-03-22T15:50:10Z</dcterms:created>
  <dcterms:modified xsi:type="dcterms:W3CDTF">2025-06-20T19:51:20Z</dcterms:modified>
</cp:coreProperties>
</file>